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https://mestokosice-my.sharepoint.com/personal/slavka_kmecova_bpmk_kosice_sk/Documents/Pracovná plocha/"/>
    </mc:Choice>
  </mc:AlternateContent>
  <xr:revisionPtr revIDLastSave="595" documentId="8_{E9D41F88-4DD1-40F6-A5FF-6AB1C4260FBE}" xr6:coauthVersionLast="47" xr6:coauthVersionMax="47" xr10:uidLastSave="{1465DCBB-1CB1-440F-9D67-1F0E6B41FF0C}"/>
  <bookViews>
    <workbookView xWindow="-120" yWindow="-120" windowWidth="25440" windowHeight="15390" tabRatio="483" xr2:uid="{00000000-000D-0000-FFFF-FFFF00000000}"/>
  </bookViews>
  <sheets>
    <sheet name="Sumár" sheetId="5" r:id="rId1"/>
  </sheets>
  <definedNames>
    <definedName name="_xlnm.Print_Area" localSheetId="0">Sumár!$A$1:$L$232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212" i="5" l="1"/>
  <c r="I211" i="5"/>
  <c r="I210" i="5"/>
  <c r="I209" i="5"/>
  <c r="I208" i="5"/>
  <c r="I207" i="5"/>
  <c r="I206" i="5"/>
  <c r="I205" i="5"/>
  <c r="I204" i="5"/>
  <c r="I203" i="5"/>
  <c r="I202" i="5"/>
  <c r="I201" i="5"/>
  <c r="I200" i="5"/>
  <c r="I199" i="5"/>
  <c r="I198" i="5"/>
  <c r="I197" i="5"/>
  <c r="I196" i="5"/>
  <c r="I195" i="5"/>
  <c r="O187" i="5"/>
  <c r="P187" i="5" s="1"/>
  <c r="H187" i="5"/>
  <c r="I187" i="5" s="1"/>
  <c r="L187" i="5" s="1"/>
  <c r="K187" i="5"/>
  <c r="O212" i="5"/>
  <c r="G226" i="5"/>
  <c r="O145" i="5"/>
  <c r="P145" i="5" s="1"/>
  <c r="O6" i="5"/>
  <c r="P6" i="5" s="1"/>
  <c r="O203" i="5"/>
  <c r="N213" i="5"/>
  <c r="M213" i="5"/>
  <c r="F213" i="5"/>
  <c r="N193" i="5"/>
  <c r="M193" i="5"/>
  <c r="G193" i="5"/>
  <c r="F193" i="5"/>
  <c r="O177" i="5"/>
  <c r="P177" i="5" s="1"/>
  <c r="K177" i="5"/>
  <c r="H177" i="5"/>
  <c r="I177" i="5" s="1"/>
  <c r="L177" i="5" s="1"/>
  <c r="O86" i="5"/>
  <c r="P86" i="5" s="1"/>
  <c r="K86" i="5"/>
  <c r="H86" i="5"/>
  <c r="I86" i="5" s="1"/>
  <c r="L86" i="5" s="1"/>
  <c r="O57" i="5"/>
  <c r="P57" i="5" s="1"/>
  <c r="K57" i="5"/>
  <c r="H57" i="5"/>
  <c r="I57" i="5" s="1"/>
  <c r="L57" i="5" s="1"/>
  <c r="O113" i="5"/>
  <c r="P113" i="5" s="1"/>
  <c r="K113" i="5"/>
  <c r="H113" i="5"/>
  <c r="I113" i="5" s="1"/>
  <c r="L113" i="5" s="1"/>
  <c r="O108" i="5"/>
  <c r="P108" i="5" s="1"/>
  <c r="K108" i="5"/>
  <c r="H108" i="5"/>
  <c r="I108" i="5" s="1"/>
  <c r="L108" i="5" s="1"/>
  <c r="O87" i="5"/>
  <c r="P87" i="5" s="1"/>
  <c r="K87" i="5"/>
  <c r="H87" i="5"/>
  <c r="I87" i="5" s="1"/>
  <c r="L87" i="5" s="1"/>
  <c r="O73" i="5"/>
  <c r="P73" i="5" s="1"/>
  <c r="K73" i="5"/>
  <c r="H73" i="5"/>
  <c r="I73" i="5" s="1"/>
  <c r="L73" i="5" s="1"/>
  <c r="O68" i="5"/>
  <c r="P68" i="5" s="1"/>
  <c r="K68" i="5"/>
  <c r="H68" i="5"/>
  <c r="I68" i="5" s="1"/>
  <c r="L68" i="5" s="1"/>
  <c r="O45" i="5"/>
  <c r="P45" i="5" s="1"/>
  <c r="K45" i="5"/>
  <c r="H45" i="5"/>
  <c r="I45" i="5" s="1"/>
  <c r="L45" i="5" s="1"/>
  <c r="O8" i="5"/>
  <c r="P8" i="5" s="1"/>
  <c r="K8" i="5"/>
  <c r="H8" i="5"/>
  <c r="I8" i="5" s="1"/>
  <c r="L8" i="5" s="1"/>
  <c r="O226" i="5"/>
  <c r="N226" i="5"/>
  <c r="M226" i="5"/>
  <c r="K6" i="5"/>
  <c r="H6" i="5"/>
  <c r="I6" i="5" s="1"/>
  <c r="L6" i="5" s="1"/>
  <c r="P146" i="5"/>
  <c r="K146" i="5"/>
  <c r="H146" i="5"/>
  <c r="I146" i="5" s="1"/>
  <c r="L146" i="5" s="1"/>
  <c r="P225" i="5"/>
  <c r="P224" i="5"/>
  <c r="P223" i="5"/>
  <c r="P222" i="5"/>
  <c r="P221" i="5"/>
  <c r="P220" i="5"/>
  <c r="P219" i="5"/>
  <c r="P218" i="5"/>
  <c r="P217" i="5"/>
  <c r="P216" i="5"/>
  <c r="P215" i="5"/>
  <c r="O135" i="5"/>
  <c r="O102" i="5"/>
  <c r="P102" i="5" s="1"/>
  <c r="O184" i="5"/>
  <c r="P184" i="5" s="1"/>
  <c r="O174" i="5"/>
  <c r="P174" i="5" s="1"/>
  <c r="O168" i="5"/>
  <c r="P168" i="5" s="1"/>
  <c r="O164" i="5"/>
  <c r="P164" i="5" s="1"/>
  <c r="O163" i="5"/>
  <c r="P163" i="5" s="1"/>
  <c r="O162" i="5"/>
  <c r="P162" i="5" s="1"/>
  <c r="O158" i="5"/>
  <c r="P158" i="5" s="1"/>
  <c r="O157" i="5"/>
  <c r="P157" i="5" s="1"/>
  <c r="O148" i="5"/>
  <c r="P148" i="5" s="1"/>
  <c r="P135" i="5"/>
  <c r="O124" i="5"/>
  <c r="P124" i="5" s="1"/>
  <c r="O119" i="5"/>
  <c r="P119" i="5" s="1"/>
  <c r="O114" i="5"/>
  <c r="P114" i="5" s="1"/>
  <c r="O99" i="5"/>
  <c r="P99" i="5" s="1"/>
  <c r="O55" i="5"/>
  <c r="P55" i="5" s="1"/>
  <c r="O36" i="5"/>
  <c r="P36" i="5" s="1"/>
  <c r="O12" i="5"/>
  <c r="P12" i="5" s="1"/>
  <c r="O5" i="5"/>
  <c r="P5" i="5" s="1"/>
  <c r="O22" i="5"/>
  <c r="P22" i="5" s="1"/>
  <c r="O63" i="5"/>
  <c r="P63" i="5" s="1"/>
  <c r="O144" i="5"/>
  <c r="P144" i="5" s="1"/>
  <c r="O104" i="5"/>
  <c r="P104" i="5" s="1"/>
  <c r="O103" i="5"/>
  <c r="P103" i="5" s="1"/>
  <c r="O110" i="5"/>
  <c r="P110" i="5" s="1"/>
  <c r="O94" i="5"/>
  <c r="P94" i="5" s="1"/>
  <c r="O186" i="5"/>
  <c r="P186" i="5" s="1"/>
  <c r="O185" i="5"/>
  <c r="P185" i="5" s="1"/>
  <c r="O182" i="5"/>
  <c r="P182" i="5" s="1"/>
  <c r="O181" i="5"/>
  <c r="P181" i="5" s="1"/>
  <c r="O172" i="5"/>
  <c r="P172" i="5" s="1"/>
  <c r="O170" i="5"/>
  <c r="P170" i="5" s="1"/>
  <c r="O142" i="5"/>
  <c r="P142" i="5" s="1"/>
  <c r="O138" i="5"/>
  <c r="P138" i="5" s="1"/>
  <c r="O133" i="5"/>
  <c r="P133" i="5" s="1"/>
  <c r="O120" i="5"/>
  <c r="P120" i="5" s="1"/>
  <c r="O115" i="5"/>
  <c r="P115" i="5" s="1"/>
  <c r="O88" i="5"/>
  <c r="P88" i="5" s="1"/>
  <c r="O85" i="5"/>
  <c r="P85" i="5" s="1"/>
  <c r="O83" i="5"/>
  <c r="P83" i="5" s="1"/>
  <c r="O82" i="5"/>
  <c r="P82" i="5" s="1"/>
  <c r="O79" i="5"/>
  <c r="P79" i="5" s="1"/>
  <c r="O75" i="5"/>
  <c r="P75" i="5" s="1"/>
  <c r="O61" i="5"/>
  <c r="P61" i="5" s="1"/>
  <c r="O41" i="5"/>
  <c r="P41" i="5" s="1"/>
  <c r="O39" i="5"/>
  <c r="P39" i="5" s="1"/>
  <c r="O32" i="5"/>
  <c r="P32" i="5" s="1"/>
  <c r="O24" i="5"/>
  <c r="P24" i="5" s="1"/>
  <c r="O23" i="5"/>
  <c r="P23" i="5" s="1"/>
  <c r="O14" i="5"/>
  <c r="P14" i="5" s="1"/>
  <c r="O192" i="5"/>
  <c r="P192" i="5" s="1"/>
  <c r="O191" i="5"/>
  <c r="P191" i="5" s="1"/>
  <c r="O190" i="5"/>
  <c r="P190" i="5" s="1"/>
  <c r="O189" i="5"/>
  <c r="P189" i="5" s="1"/>
  <c r="O188" i="5"/>
  <c r="P188" i="5" s="1"/>
  <c r="O183" i="5"/>
  <c r="P183" i="5" s="1"/>
  <c r="O180" i="5"/>
  <c r="P180" i="5" s="1"/>
  <c r="O179" i="5"/>
  <c r="P179" i="5" s="1"/>
  <c r="O178" i="5"/>
  <c r="P178" i="5" s="1"/>
  <c r="O176" i="5"/>
  <c r="P176" i="5" s="1"/>
  <c r="O175" i="5"/>
  <c r="P175" i="5" s="1"/>
  <c r="O173" i="5"/>
  <c r="P173" i="5" s="1"/>
  <c r="O171" i="5"/>
  <c r="P171" i="5" s="1"/>
  <c r="O169" i="5"/>
  <c r="P169" i="5" s="1"/>
  <c r="O167" i="5"/>
  <c r="P167" i="5" s="1"/>
  <c r="O166" i="5"/>
  <c r="P166" i="5" s="1"/>
  <c r="O165" i="5"/>
  <c r="P165" i="5" s="1"/>
  <c r="O161" i="5"/>
  <c r="P161" i="5" s="1"/>
  <c r="O160" i="5"/>
  <c r="P160" i="5" s="1"/>
  <c r="O159" i="5"/>
  <c r="P159" i="5" s="1"/>
  <c r="O156" i="5"/>
  <c r="P156" i="5" s="1"/>
  <c r="O155" i="5"/>
  <c r="P155" i="5" s="1"/>
  <c r="O154" i="5"/>
  <c r="P154" i="5" s="1"/>
  <c r="O153" i="5"/>
  <c r="P153" i="5" s="1"/>
  <c r="O152" i="5"/>
  <c r="P152" i="5" s="1"/>
  <c r="O151" i="5"/>
  <c r="P151" i="5" s="1"/>
  <c r="O150" i="5"/>
  <c r="P150" i="5" s="1"/>
  <c r="O149" i="5"/>
  <c r="P149" i="5" s="1"/>
  <c r="O147" i="5"/>
  <c r="P147" i="5" s="1"/>
  <c r="O143" i="5"/>
  <c r="P143" i="5" s="1"/>
  <c r="O141" i="5"/>
  <c r="P141" i="5" s="1"/>
  <c r="O140" i="5"/>
  <c r="P140" i="5" s="1"/>
  <c r="O139" i="5"/>
  <c r="P139" i="5" s="1"/>
  <c r="O137" i="5"/>
  <c r="P137" i="5" s="1"/>
  <c r="O136" i="5"/>
  <c r="P136" i="5" s="1"/>
  <c r="O134" i="5"/>
  <c r="P134" i="5" s="1"/>
  <c r="O132" i="5"/>
  <c r="P132" i="5" s="1"/>
  <c r="O131" i="5"/>
  <c r="P131" i="5" s="1"/>
  <c r="O130" i="5"/>
  <c r="P130" i="5" s="1"/>
  <c r="O129" i="5"/>
  <c r="P129" i="5" s="1"/>
  <c r="O128" i="5"/>
  <c r="P128" i="5" s="1"/>
  <c r="O127" i="5"/>
  <c r="P127" i="5" s="1"/>
  <c r="O126" i="5"/>
  <c r="P126" i="5" s="1"/>
  <c r="O125" i="5"/>
  <c r="P125" i="5" s="1"/>
  <c r="O123" i="5"/>
  <c r="P123" i="5" s="1"/>
  <c r="O122" i="5"/>
  <c r="P122" i="5" s="1"/>
  <c r="O121" i="5"/>
  <c r="P121" i="5" s="1"/>
  <c r="O118" i="5"/>
  <c r="P118" i="5" s="1"/>
  <c r="O117" i="5"/>
  <c r="P117" i="5" s="1"/>
  <c r="O116" i="5"/>
  <c r="P116" i="5" s="1"/>
  <c r="O112" i="5"/>
  <c r="P112" i="5" s="1"/>
  <c r="O111" i="5"/>
  <c r="P111" i="5" s="1"/>
  <c r="O109" i="5"/>
  <c r="P109" i="5" s="1"/>
  <c r="O107" i="5"/>
  <c r="P107" i="5" s="1"/>
  <c r="O106" i="5"/>
  <c r="P106" i="5" s="1"/>
  <c r="O105" i="5"/>
  <c r="P105" i="5" s="1"/>
  <c r="O101" i="5"/>
  <c r="P101" i="5" s="1"/>
  <c r="O100" i="5"/>
  <c r="P100" i="5" s="1"/>
  <c r="O98" i="5"/>
  <c r="P98" i="5" s="1"/>
  <c r="O97" i="5"/>
  <c r="P97" i="5" s="1"/>
  <c r="O96" i="5"/>
  <c r="P96" i="5" s="1"/>
  <c r="O95" i="5"/>
  <c r="P95" i="5" s="1"/>
  <c r="O93" i="5"/>
  <c r="P93" i="5" s="1"/>
  <c r="O92" i="5"/>
  <c r="P92" i="5" s="1"/>
  <c r="O91" i="5"/>
  <c r="P91" i="5" s="1"/>
  <c r="O90" i="5"/>
  <c r="P90" i="5" s="1"/>
  <c r="O89" i="5"/>
  <c r="P89" i="5" s="1"/>
  <c r="O84" i="5"/>
  <c r="P84" i="5" s="1"/>
  <c r="O81" i="5"/>
  <c r="P81" i="5" s="1"/>
  <c r="O80" i="5"/>
  <c r="P80" i="5" s="1"/>
  <c r="O78" i="5"/>
  <c r="P78" i="5" s="1"/>
  <c r="O77" i="5"/>
  <c r="P77" i="5" s="1"/>
  <c r="O76" i="5"/>
  <c r="P76" i="5" s="1"/>
  <c r="O74" i="5"/>
  <c r="P74" i="5" s="1"/>
  <c r="O72" i="5"/>
  <c r="P72" i="5" s="1"/>
  <c r="O71" i="5"/>
  <c r="P71" i="5" s="1"/>
  <c r="O70" i="5"/>
  <c r="P70" i="5" s="1"/>
  <c r="O69" i="5"/>
  <c r="P69" i="5" s="1"/>
  <c r="O67" i="5"/>
  <c r="P67" i="5" s="1"/>
  <c r="O66" i="5"/>
  <c r="P66" i="5" s="1"/>
  <c r="O65" i="5"/>
  <c r="P65" i="5" s="1"/>
  <c r="O64" i="5"/>
  <c r="P64" i="5" s="1"/>
  <c r="O62" i="5"/>
  <c r="P62" i="5" s="1"/>
  <c r="O60" i="5"/>
  <c r="P60" i="5" s="1"/>
  <c r="O59" i="5"/>
  <c r="P59" i="5" s="1"/>
  <c r="O58" i="5"/>
  <c r="P58" i="5" s="1"/>
  <c r="O56" i="5"/>
  <c r="P56" i="5" s="1"/>
  <c r="O54" i="5"/>
  <c r="P54" i="5" s="1"/>
  <c r="O53" i="5"/>
  <c r="P53" i="5" s="1"/>
  <c r="O52" i="5"/>
  <c r="P52" i="5" s="1"/>
  <c r="O51" i="5"/>
  <c r="P51" i="5" s="1"/>
  <c r="O50" i="5"/>
  <c r="P50" i="5" s="1"/>
  <c r="O49" i="5"/>
  <c r="P49" i="5" s="1"/>
  <c r="O48" i="5"/>
  <c r="P48" i="5" s="1"/>
  <c r="O47" i="5"/>
  <c r="P47" i="5" s="1"/>
  <c r="O46" i="5"/>
  <c r="P46" i="5" s="1"/>
  <c r="O44" i="5"/>
  <c r="P44" i="5" s="1"/>
  <c r="O43" i="5"/>
  <c r="P43" i="5" s="1"/>
  <c r="O42" i="5"/>
  <c r="P42" i="5" s="1"/>
  <c r="O40" i="5"/>
  <c r="P40" i="5" s="1"/>
  <c r="O38" i="5"/>
  <c r="P38" i="5" s="1"/>
  <c r="O37" i="5"/>
  <c r="P37" i="5" s="1"/>
  <c r="O35" i="5"/>
  <c r="P35" i="5" s="1"/>
  <c r="O34" i="5"/>
  <c r="P34" i="5" s="1"/>
  <c r="O33" i="5"/>
  <c r="P33" i="5" s="1"/>
  <c r="O31" i="5"/>
  <c r="P31" i="5" s="1"/>
  <c r="O30" i="5"/>
  <c r="P30" i="5" s="1"/>
  <c r="O29" i="5"/>
  <c r="P29" i="5" s="1"/>
  <c r="O28" i="5"/>
  <c r="P28" i="5" s="1"/>
  <c r="O27" i="5"/>
  <c r="P27" i="5" s="1"/>
  <c r="O26" i="5"/>
  <c r="P26" i="5" s="1"/>
  <c r="O25" i="5"/>
  <c r="P25" i="5" s="1"/>
  <c r="O21" i="5"/>
  <c r="P21" i="5" s="1"/>
  <c r="O20" i="5"/>
  <c r="P20" i="5" s="1"/>
  <c r="O19" i="5"/>
  <c r="P19" i="5" s="1"/>
  <c r="O18" i="5"/>
  <c r="P18" i="5" s="1"/>
  <c r="O17" i="5"/>
  <c r="P17" i="5" s="1"/>
  <c r="O16" i="5"/>
  <c r="P16" i="5" s="1"/>
  <c r="O15" i="5"/>
  <c r="P15" i="5" s="1"/>
  <c r="O13" i="5"/>
  <c r="P13" i="5" s="1"/>
  <c r="O11" i="5"/>
  <c r="P11" i="5" s="1"/>
  <c r="O10" i="5"/>
  <c r="P10" i="5" s="1"/>
  <c r="O9" i="5"/>
  <c r="P9" i="5" s="1"/>
  <c r="O7" i="5"/>
  <c r="P7" i="5" s="1"/>
  <c r="O4" i="5"/>
  <c r="P4" i="5" s="1"/>
  <c r="O208" i="5"/>
  <c r="P208" i="5" s="1"/>
  <c r="G208" i="5" s="1"/>
  <c r="O202" i="5"/>
  <c r="P202" i="5" s="1"/>
  <c r="G202" i="5" s="1"/>
  <c r="O198" i="5"/>
  <c r="P198" i="5" s="1"/>
  <c r="G198" i="5" s="1"/>
  <c r="K198" i="5" s="1"/>
  <c r="P212" i="5"/>
  <c r="G212" i="5" s="1"/>
  <c r="O211" i="5"/>
  <c r="P211" i="5" s="1"/>
  <c r="G211" i="5" s="1"/>
  <c r="O210" i="5"/>
  <c r="P210" i="5" s="1"/>
  <c r="G210" i="5" s="1"/>
  <c r="O209" i="5"/>
  <c r="P209" i="5" s="1"/>
  <c r="G209" i="5" s="1"/>
  <c r="K209" i="5" s="1"/>
  <c r="O207" i="5"/>
  <c r="P207" i="5" s="1"/>
  <c r="G207" i="5" s="1"/>
  <c r="O206" i="5"/>
  <c r="P206" i="5" s="1"/>
  <c r="G206" i="5" s="1"/>
  <c r="O205" i="5"/>
  <c r="P205" i="5" s="1"/>
  <c r="G205" i="5" s="1"/>
  <c r="O204" i="5"/>
  <c r="P204" i="5" s="1"/>
  <c r="G204" i="5" s="1"/>
  <c r="K204" i="5" s="1"/>
  <c r="P203" i="5"/>
  <c r="G203" i="5" s="1"/>
  <c r="O201" i="5"/>
  <c r="P201" i="5" s="1"/>
  <c r="G201" i="5" s="1"/>
  <c r="O200" i="5"/>
  <c r="P200" i="5" s="1"/>
  <c r="G200" i="5" s="1"/>
  <c r="O199" i="5"/>
  <c r="P199" i="5" s="1"/>
  <c r="G199" i="5" s="1"/>
  <c r="K199" i="5" s="1"/>
  <c r="O197" i="5"/>
  <c r="P197" i="5" s="1"/>
  <c r="G197" i="5" s="1"/>
  <c r="O196" i="5"/>
  <c r="P196" i="5" s="1"/>
  <c r="G196" i="5" s="1"/>
  <c r="O195" i="5"/>
  <c r="P195" i="5" s="1"/>
  <c r="G195" i="5" s="1"/>
  <c r="K225" i="5"/>
  <c r="H225" i="5"/>
  <c r="I225" i="5" s="1"/>
  <c r="L225" i="5" s="1"/>
  <c r="K224" i="5"/>
  <c r="H224" i="5"/>
  <c r="I224" i="5" s="1"/>
  <c r="L224" i="5" s="1"/>
  <c r="K223" i="5"/>
  <c r="H223" i="5"/>
  <c r="I223" i="5" s="1"/>
  <c r="L223" i="5" s="1"/>
  <c r="K222" i="5"/>
  <c r="H222" i="5"/>
  <c r="I222" i="5" s="1"/>
  <c r="L222" i="5" s="1"/>
  <c r="K221" i="5"/>
  <c r="H221" i="5"/>
  <c r="I221" i="5" s="1"/>
  <c r="L221" i="5" s="1"/>
  <c r="K220" i="5"/>
  <c r="H220" i="5"/>
  <c r="I220" i="5" s="1"/>
  <c r="L220" i="5" s="1"/>
  <c r="K219" i="5"/>
  <c r="H219" i="5"/>
  <c r="I219" i="5" s="1"/>
  <c r="L219" i="5" s="1"/>
  <c r="K218" i="5"/>
  <c r="H218" i="5"/>
  <c r="I218" i="5" s="1"/>
  <c r="L218" i="5" s="1"/>
  <c r="K217" i="5"/>
  <c r="H217" i="5"/>
  <c r="I217" i="5" s="1"/>
  <c r="L217" i="5" s="1"/>
  <c r="K216" i="5"/>
  <c r="H216" i="5"/>
  <c r="I216" i="5" s="1"/>
  <c r="L216" i="5" s="1"/>
  <c r="K215" i="5"/>
  <c r="H215" i="5"/>
  <c r="I215" i="5" s="1"/>
  <c r="L215" i="5" s="1"/>
  <c r="K102" i="5"/>
  <c r="H102" i="5"/>
  <c r="I102" i="5" s="1"/>
  <c r="L102" i="5" s="1"/>
  <c r="K184" i="5"/>
  <c r="H184" i="5"/>
  <c r="I184" i="5" s="1"/>
  <c r="L184" i="5" s="1"/>
  <c r="K174" i="5"/>
  <c r="H174" i="5"/>
  <c r="I174" i="5" s="1"/>
  <c r="L174" i="5" s="1"/>
  <c r="K168" i="5"/>
  <c r="H168" i="5"/>
  <c r="I168" i="5" s="1"/>
  <c r="L168" i="5" s="1"/>
  <c r="K164" i="5"/>
  <c r="H164" i="5"/>
  <c r="I164" i="5" s="1"/>
  <c r="L164" i="5" s="1"/>
  <c r="K163" i="5"/>
  <c r="H163" i="5"/>
  <c r="I163" i="5" s="1"/>
  <c r="L163" i="5" s="1"/>
  <c r="K162" i="5"/>
  <c r="H162" i="5"/>
  <c r="I162" i="5" s="1"/>
  <c r="L162" i="5" s="1"/>
  <c r="K158" i="5"/>
  <c r="H158" i="5"/>
  <c r="I158" i="5" s="1"/>
  <c r="L158" i="5" s="1"/>
  <c r="K157" i="5"/>
  <c r="H157" i="5"/>
  <c r="I157" i="5" s="1"/>
  <c r="L157" i="5" s="1"/>
  <c r="K148" i="5"/>
  <c r="H148" i="5"/>
  <c r="I148" i="5" s="1"/>
  <c r="L148" i="5" s="1"/>
  <c r="K145" i="5"/>
  <c r="H145" i="5"/>
  <c r="I145" i="5" s="1"/>
  <c r="L145" i="5" s="1"/>
  <c r="K135" i="5"/>
  <c r="H135" i="5"/>
  <c r="I135" i="5" s="1"/>
  <c r="L135" i="5" s="1"/>
  <c r="K124" i="5"/>
  <c r="H124" i="5"/>
  <c r="I124" i="5" s="1"/>
  <c r="L124" i="5" s="1"/>
  <c r="K119" i="5"/>
  <c r="H119" i="5"/>
  <c r="I119" i="5" s="1"/>
  <c r="L119" i="5" s="1"/>
  <c r="K114" i="5"/>
  <c r="H114" i="5"/>
  <c r="I114" i="5" s="1"/>
  <c r="L114" i="5" s="1"/>
  <c r="K99" i="5"/>
  <c r="H99" i="5"/>
  <c r="I99" i="5" s="1"/>
  <c r="L99" i="5" s="1"/>
  <c r="K55" i="5"/>
  <c r="H55" i="5"/>
  <c r="I55" i="5" s="1"/>
  <c r="L55" i="5" s="1"/>
  <c r="K36" i="5"/>
  <c r="H36" i="5"/>
  <c r="I36" i="5" s="1"/>
  <c r="L36" i="5" s="1"/>
  <c r="K12" i="5"/>
  <c r="H12" i="5"/>
  <c r="I12" i="5" s="1"/>
  <c r="L12" i="5" s="1"/>
  <c r="K5" i="5"/>
  <c r="H5" i="5"/>
  <c r="I5" i="5" s="1"/>
  <c r="L5" i="5" s="1"/>
  <c r="K22" i="5"/>
  <c r="H22" i="5"/>
  <c r="I22" i="5" s="1"/>
  <c r="L22" i="5" s="1"/>
  <c r="K63" i="5"/>
  <c r="H63" i="5"/>
  <c r="I63" i="5" s="1"/>
  <c r="L63" i="5" s="1"/>
  <c r="K144" i="5"/>
  <c r="H144" i="5"/>
  <c r="I144" i="5" s="1"/>
  <c r="L144" i="5" s="1"/>
  <c r="K104" i="5"/>
  <c r="H104" i="5"/>
  <c r="I104" i="5" s="1"/>
  <c r="L104" i="5" s="1"/>
  <c r="K103" i="5"/>
  <c r="H103" i="5"/>
  <c r="I103" i="5" s="1"/>
  <c r="L103" i="5" s="1"/>
  <c r="K110" i="5"/>
  <c r="H110" i="5"/>
  <c r="I110" i="5" s="1"/>
  <c r="L110" i="5" s="1"/>
  <c r="K94" i="5"/>
  <c r="H94" i="5"/>
  <c r="I94" i="5" s="1"/>
  <c r="L94" i="5" s="1"/>
  <c r="K186" i="5"/>
  <c r="H186" i="5"/>
  <c r="I186" i="5" s="1"/>
  <c r="L186" i="5" s="1"/>
  <c r="K185" i="5"/>
  <c r="H185" i="5"/>
  <c r="I185" i="5" s="1"/>
  <c r="L185" i="5" s="1"/>
  <c r="K182" i="5"/>
  <c r="H182" i="5"/>
  <c r="I182" i="5" s="1"/>
  <c r="L182" i="5" s="1"/>
  <c r="K181" i="5"/>
  <c r="H181" i="5"/>
  <c r="I181" i="5" s="1"/>
  <c r="L181" i="5" s="1"/>
  <c r="K172" i="5"/>
  <c r="H172" i="5"/>
  <c r="I172" i="5" s="1"/>
  <c r="L172" i="5" s="1"/>
  <c r="K170" i="5"/>
  <c r="H170" i="5"/>
  <c r="I170" i="5" s="1"/>
  <c r="L170" i="5" s="1"/>
  <c r="K142" i="5"/>
  <c r="H142" i="5"/>
  <c r="I142" i="5" s="1"/>
  <c r="L142" i="5" s="1"/>
  <c r="K138" i="5"/>
  <c r="H138" i="5"/>
  <c r="I138" i="5" s="1"/>
  <c r="L138" i="5" s="1"/>
  <c r="K133" i="5"/>
  <c r="H133" i="5"/>
  <c r="I133" i="5" s="1"/>
  <c r="L133" i="5" s="1"/>
  <c r="K120" i="5"/>
  <c r="H120" i="5"/>
  <c r="I120" i="5" s="1"/>
  <c r="L120" i="5" s="1"/>
  <c r="K115" i="5"/>
  <c r="H115" i="5"/>
  <c r="I115" i="5" s="1"/>
  <c r="L115" i="5" s="1"/>
  <c r="K88" i="5"/>
  <c r="H88" i="5"/>
  <c r="I88" i="5" s="1"/>
  <c r="L88" i="5" s="1"/>
  <c r="K85" i="5"/>
  <c r="H85" i="5"/>
  <c r="I85" i="5" s="1"/>
  <c r="L85" i="5" s="1"/>
  <c r="K83" i="5"/>
  <c r="H83" i="5"/>
  <c r="I83" i="5" s="1"/>
  <c r="L83" i="5" s="1"/>
  <c r="K82" i="5"/>
  <c r="H82" i="5"/>
  <c r="I82" i="5" s="1"/>
  <c r="L82" i="5" s="1"/>
  <c r="K79" i="5"/>
  <c r="H79" i="5"/>
  <c r="I79" i="5" s="1"/>
  <c r="L79" i="5" s="1"/>
  <c r="K75" i="5"/>
  <c r="H75" i="5"/>
  <c r="I75" i="5" s="1"/>
  <c r="L75" i="5" s="1"/>
  <c r="K61" i="5"/>
  <c r="H61" i="5"/>
  <c r="I61" i="5" s="1"/>
  <c r="L61" i="5" s="1"/>
  <c r="K41" i="5"/>
  <c r="H41" i="5"/>
  <c r="I41" i="5" s="1"/>
  <c r="L41" i="5" s="1"/>
  <c r="K39" i="5"/>
  <c r="H39" i="5"/>
  <c r="I39" i="5" s="1"/>
  <c r="L39" i="5" s="1"/>
  <c r="K32" i="5"/>
  <c r="H32" i="5"/>
  <c r="I32" i="5" s="1"/>
  <c r="L32" i="5" s="1"/>
  <c r="K24" i="5"/>
  <c r="H24" i="5"/>
  <c r="I24" i="5" s="1"/>
  <c r="L24" i="5" s="1"/>
  <c r="K23" i="5"/>
  <c r="H23" i="5"/>
  <c r="I23" i="5" s="1"/>
  <c r="L23" i="5" s="1"/>
  <c r="K14" i="5"/>
  <c r="H14" i="5"/>
  <c r="I14" i="5" s="1"/>
  <c r="L14" i="5" s="1"/>
  <c r="K192" i="5"/>
  <c r="H192" i="5"/>
  <c r="I192" i="5" s="1"/>
  <c r="L192" i="5" s="1"/>
  <c r="K191" i="5"/>
  <c r="H191" i="5"/>
  <c r="I191" i="5" s="1"/>
  <c r="L191" i="5" s="1"/>
  <c r="K190" i="5"/>
  <c r="H190" i="5"/>
  <c r="I190" i="5" s="1"/>
  <c r="L190" i="5" s="1"/>
  <c r="K189" i="5"/>
  <c r="H189" i="5"/>
  <c r="I189" i="5" s="1"/>
  <c r="L189" i="5" s="1"/>
  <c r="K188" i="5"/>
  <c r="H188" i="5"/>
  <c r="I188" i="5" s="1"/>
  <c r="L188" i="5" s="1"/>
  <c r="K183" i="5"/>
  <c r="H183" i="5"/>
  <c r="I183" i="5" s="1"/>
  <c r="L183" i="5" s="1"/>
  <c r="K180" i="5"/>
  <c r="H180" i="5"/>
  <c r="I180" i="5" s="1"/>
  <c r="L180" i="5" s="1"/>
  <c r="K179" i="5"/>
  <c r="H179" i="5"/>
  <c r="I179" i="5" s="1"/>
  <c r="L179" i="5" s="1"/>
  <c r="K178" i="5"/>
  <c r="H178" i="5"/>
  <c r="I178" i="5" s="1"/>
  <c r="L178" i="5" s="1"/>
  <c r="K176" i="5"/>
  <c r="H176" i="5"/>
  <c r="I176" i="5" s="1"/>
  <c r="L176" i="5" s="1"/>
  <c r="K175" i="5"/>
  <c r="H175" i="5"/>
  <c r="I175" i="5" s="1"/>
  <c r="L175" i="5" s="1"/>
  <c r="K173" i="5"/>
  <c r="H173" i="5"/>
  <c r="I173" i="5" s="1"/>
  <c r="L173" i="5" s="1"/>
  <c r="K171" i="5"/>
  <c r="H171" i="5"/>
  <c r="I171" i="5" s="1"/>
  <c r="L171" i="5" s="1"/>
  <c r="K169" i="5"/>
  <c r="H169" i="5"/>
  <c r="I169" i="5" s="1"/>
  <c r="L169" i="5" s="1"/>
  <c r="K167" i="5"/>
  <c r="H167" i="5"/>
  <c r="I167" i="5" s="1"/>
  <c r="L167" i="5" s="1"/>
  <c r="K166" i="5"/>
  <c r="H166" i="5"/>
  <c r="I166" i="5" s="1"/>
  <c r="L166" i="5" s="1"/>
  <c r="K165" i="5"/>
  <c r="H165" i="5"/>
  <c r="I165" i="5" s="1"/>
  <c r="L165" i="5" s="1"/>
  <c r="K161" i="5"/>
  <c r="H161" i="5"/>
  <c r="I161" i="5" s="1"/>
  <c r="L161" i="5" s="1"/>
  <c r="K160" i="5"/>
  <c r="H160" i="5"/>
  <c r="I160" i="5" s="1"/>
  <c r="L160" i="5" s="1"/>
  <c r="K159" i="5"/>
  <c r="H159" i="5"/>
  <c r="I159" i="5" s="1"/>
  <c r="L159" i="5" s="1"/>
  <c r="K156" i="5"/>
  <c r="H156" i="5"/>
  <c r="I156" i="5" s="1"/>
  <c r="L156" i="5" s="1"/>
  <c r="K155" i="5"/>
  <c r="H155" i="5"/>
  <c r="I155" i="5" s="1"/>
  <c r="L155" i="5" s="1"/>
  <c r="K154" i="5"/>
  <c r="H154" i="5"/>
  <c r="I154" i="5" s="1"/>
  <c r="L154" i="5" s="1"/>
  <c r="K153" i="5"/>
  <c r="H153" i="5"/>
  <c r="I153" i="5" s="1"/>
  <c r="L153" i="5" s="1"/>
  <c r="K152" i="5"/>
  <c r="H152" i="5"/>
  <c r="I152" i="5" s="1"/>
  <c r="L152" i="5" s="1"/>
  <c r="K151" i="5"/>
  <c r="H151" i="5"/>
  <c r="I151" i="5" s="1"/>
  <c r="L151" i="5" s="1"/>
  <c r="K150" i="5"/>
  <c r="H150" i="5"/>
  <c r="I150" i="5" s="1"/>
  <c r="L150" i="5" s="1"/>
  <c r="K149" i="5"/>
  <c r="H149" i="5"/>
  <c r="I149" i="5" s="1"/>
  <c r="L149" i="5" s="1"/>
  <c r="K147" i="5"/>
  <c r="H147" i="5"/>
  <c r="I147" i="5" s="1"/>
  <c r="L147" i="5" s="1"/>
  <c r="K143" i="5"/>
  <c r="H143" i="5"/>
  <c r="I143" i="5" s="1"/>
  <c r="L143" i="5" s="1"/>
  <c r="K141" i="5"/>
  <c r="H141" i="5"/>
  <c r="I141" i="5" s="1"/>
  <c r="L141" i="5" s="1"/>
  <c r="K140" i="5"/>
  <c r="H140" i="5"/>
  <c r="I140" i="5" s="1"/>
  <c r="L140" i="5" s="1"/>
  <c r="K139" i="5"/>
  <c r="H139" i="5"/>
  <c r="I139" i="5" s="1"/>
  <c r="L139" i="5" s="1"/>
  <c r="K137" i="5"/>
  <c r="H137" i="5"/>
  <c r="I137" i="5" s="1"/>
  <c r="L137" i="5" s="1"/>
  <c r="K136" i="5"/>
  <c r="H136" i="5"/>
  <c r="I136" i="5" s="1"/>
  <c r="L136" i="5" s="1"/>
  <c r="K134" i="5"/>
  <c r="H134" i="5"/>
  <c r="I134" i="5" s="1"/>
  <c r="L134" i="5" s="1"/>
  <c r="K132" i="5"/>
  <c r="H132" i="5"/>
  <c r="I132" i="5" s="1"/>
  <c r="L132" i="5" s="1"/>
  <c r="K131" i="5"/>
  <c r="H131" i="5"/>
  <c r="I131" i="5" s="1"/>
  <c r="L131" i="5" s="1"/>
  <c r="K130" i="5"/>
  <c r="H130" i="5"/>
  <c r="I130" i="5" s="1"/>
  <c r="L130" i="5" s="1"/>
  <c r="K129" i="5"/>
  <c r="H129" i="5"/>
  <c r="I129" i="5" s="1"/>
  <c r="L129" i="5" s="1"/>
  <c r="K128" i="5"/>
  <c r="H128" i="5"/>
  <c r="I128" i="5" s="1"/>
  <c r="L128" i="5" s="1"/>
  <c r="K127" i="5"/>
  <c r="H127" i="5"/>
  <c r="I127" i="5" s="1"/>
  <c r="L127" i="5" s="1"/>
  <c r="K126" i="5"/>
  <c r="H126" i="5"/>
  <c r="I126" i="5" s="1"/>
  <c r="L126" i="5" s="1"/>
  <c r="K125" i="5"/>
  <c r="H125" i="5"/>
  <c r="I125" i="5" s="1"/>
  <c r="L125" i="5" s="1"/>
  <c r="K123" i="5"/>
  <c r="H123" i="5"/>
  <c r="I123" i="5" s="1"/>
  <c r="L123" i="5" s="1"/>
  <c r="K122" i="5"/>
  <c r="H122" i="5"/>
  <c r="I122" i="5" s="1"/>
  <c r="L122" i="5" s="1"/>
  <c r="K121" i="5"/>
  <c r="H121" i="5"/>
  <c r="I121" i="5" s="1"/>
  <c r="L121" i="5" s="1"/>
  <c r="K118" i="5"/>
  <c r="H118" i="5"/>
  <c r="I118" i="5" s="1"/>
  <c r="L118" i="5" s="1"/>
  <c r="K117" i="5"/>
  <c r="H117" i="5"/>
  <c r="I117" i="5" s="1"/>
  <c r="L117" i="5" s="1"/>
  <c r="K116" i="5"/>
  <c r="H116" i="5"/>
  <c r="I116" i="5" s="1"/>
  <c r="L116" i="5" s="1"/>
  <c r="K112" i="5"/>
  <c r="H112" i="5"/>
  <c r="I112" i="5" s="1"/>
  <c r="L112" i="5" s="1"/>
  <c r="K111" i="5"/>
  <c r="H111" i="5"/>
  <c r="I111" i="5" s="1"/>
  <c r="L111" i="5" s="1"/>
  <c r="K109" i="5"/>
  <c r="H109" i="5"/>
  <c r="I109" i="5" s="1"/>
  <c r="L109" i="5" s="1"/>
  <c r="K107" i="5"/>
  <c r="H107" i="5"/>
  <c r="I107" i="5" s="1"/>
  <c r="L107" i="5" s="1"/>
  <c r="K106" i="5"/>
  <c r="H106" i="5"/>
  <c r="I106" i="5" s="1"/>
  <c r="L106" i="5" s="1"/>
  <c r="K105" i="5"/>
  <c r="H105" i="5"/>
  <c r="I105" i="5" s="1"/>
  <c r="L105" i="5" s="1"/>
  <c r="K101" i="5"/>
  <c r="H101" i="5"/>
  <c r="I101" i="5" s="1"/>
  <c r="L101" i="5" s="1"/>
  <c r="K100" i="5"/>
  <c r="H100" i="5"/>
  <c r="I100" i="5" s="1"/>
  <c r="L100" i="5" s="1"/>
  <c r="K98" i="5"/>
  <c r="H98" i="5"/>
  <c r="I98" i="5" s="1"/>
  <c r="L98" i="5" s="1"/>
  <c r="K97" i="5"/>
  <c r="H97" i="5"/>
  <c r="I97" i="5" s="1"/>
  <c r="L97" i="5" s="1"/>
  <c r="K96" i="5"/>
  <c r="H96" i="5"/>
  <c r="I96" i="5" s="1"/>
  <c r="L96" i="5" s="1"/>
  <c r="K95" i="5"/>
  <c r="H95" i="5"/>
  <c r="I95" i="5" s="1"/>
  <c r="L95" i="5" s="1"/>
  <c r="K93" i="5"/>
  <c r="H93" i="5"/>
  <c r="I93" i="5" s="1"/>
  <c r="L93" i="5" s="1"/>
  <c r="K92" i="5"/>
  <c r="H92" i="5"/>
  <c r="I92" i="5" s="1"/>
  <c r="L92" i="5" s="1"/>
  <c r="K91" i="5"/>
  <c r="H91" i="5"/>
  <c r="I91" i="5" s="1"/>
  <c r="L91" i="5" s="1"/>
  <c r="K90" i="5"/>
  <c r="H90" i="5"/>
  <c r="I90" i="5" s="1"/>
  <c r="L90" i="5" s="1"/>
  <c r="K89" i="5"/>
  <c r="H89" i="5"/>
  <c r="I89" i="5" s="1"/>
  <c r="L89" i="5" s="1"/>
  <c r="K84" i="5"/>
  <c r="H84" i="5"/>
  <c r="I84" i="5" s="1"/>
  <c r="L84" i="5" s="1"/>
  <c r="K81" i="5"/>
  <c r="H81" i="5"/>
  <c r="I81" i="5" s="1"/>
  <c r="L81" i="5" s="1"/>
  <c r="K80" i="5"/>
  <c r="H80" i="5"/>
  <c r="I80" i="5" s="1"/>
  <c r="L80" i="5" s="1"/>
  <c r="K78" i="5"/>
  <c r="H78" i="5"/>
  <c r="I78" i="5" s="1"/>
  <c r="L78" i="5" s="1"/>
  <c r="K77" i="5"/>
  <c r="H77" i="5"/>
  <c r="I77" i="5" s="1"/>
  <c r="L77" i="5" s="1"/>
  <c r="K76" i="5"/>
  <c r="H76" i="5"/>
  <c r="I76" i="5" s="1"/>
  <c r="L76" i="5" s="1"/>
  <c r="K74" i="5"/>
  <c r="H74" i="5"/>
  <c r="I74" i="5" s="1"/>
  <c r="L74" i="5" s="1"/>
  <c r="K72" i="5"/>
  <c r="H72" i="5"/>
  <c r="I72" i="5" s="1"/>
  <c r="L72" i="5" s="1"/>
  <c r="K71" i="5"/>
  <c r="H71" i="5"/>
  <c r="I71" i="5" s="1"/>
  <c r="L71" i="5" s="1"/>
  <c r="K70" i="5"/>
  <c r="H70" i="5"/>
  <c r="I70" i="5" s="1"/>
  <c r="L70" i="5" s="1"/>
  <c r="K69" i="5"/>
  <c r="H69" i="5"/>
  <c r="I69" i="5" s="1"/>
  <c r="L69" i="5" s="1"/>
  <c r="K67" i="5"/>
  <c r="H67" i="5"/>
  <c r="I67" i="5" s="1"/>
  <c r="L67" i="5" s="1"/>
  <c r="K66" i="5"/>
  <c r="H66" i="5"/>
  <c r="I66" i="5" s="1"/>
  <c r="L66" i="5" s="1"/>
  <c r="K65" i="5"/>
  <c r="H65" i="5"/>
  <c r="I65" i="5" s="1"/>
  <c r="L65" i="5" s="1"/>
  <c r="K64" i="5"/>
  <c r="H64" i="5"/>
  <c r="I64" i="5" s="1"/>
  <c r="L64" i="5" s="1"/>
  <c r="K62" i="5"/>
  <c r="H62" i="5"/>
  <c r="I62" i="5" s="1"/>
  <c r="L62" i="5" s="1"/>
  <c r="K60" i="5"/>
  <c r="H60" i="5"/>
  <c r="I60" i="5" s="1"/>
  <c r="L60" i="5" s="1"/>
  <c r="K59" i="5"/>
  <c r="H59" i="5"/>
  <c r="I59" i="5" s="1"/>
  <c r="L59" i="5" s="1"/>
  <c r="K58" i="5"/>
  <c r="H58" i="5"/>
  <c r="I58" i="5" s="1"/>
  <c r="L58" i="5" s="1"/>
  <c r="K56" i="5"/>
  <c r="H56" i="5"/>
  <c r="I56" i="5" s="1"/>
  <c r="L56" i="5" s="1"/>
  <c r="K54" i="5"/>
  <c r="H54" i="5"/>
  <c r="I54" i="5" s="1"/>
  <c r="L54" i="5" s="1"/>
  <c r="K53" i="5"/>
  <c r="H53" i="5"/>
  <c r="I53" i="5" s="1"/>
  <c r="L53" i="5" s="1"/>
  <c r="K52" i="5"/>
  <c r="H52" i="5"/>
  <c r="I52" i="5" s="1"/>
  <c r="L52" i="5" s="1"/>
  <c r="K51" i="5"/>
  <c r="H51" i="5"/>
  <c r="I51" i="5" s="1"/>
  <c r="L51" i="5" s="1"/>
  <c r="K50" i="5"/>
  <c r="H50" i="5"/>
  <c r="I50" i="5" s="1"/>
  <c r="L50" i="5" s="1"/>
  <c r="K49" i="5"/>
  <c r="H49" i="5"/>
  <c r="I49" i="5" s="1"/>
  <c r="L49" i="5" s="1"/>
  <c r="K48" i="5"/>
  <c r="H48" i="5"/>
  <c r="I48" i="5" s="1"/>
  <c r="L48" i="5" s="1"/>
  <c r="K47" i="5"/>
  <c r="H47" i="5"/>
  <c r="I47" i="5" s="1"/>
  <c r="L47" i="5" s="1"/>
  <c r="K46" i="5"/>
  <c r="H46" i="5"/>
  <c r="I46" i="5" s="1"/>
  <c r="L46" i="5" s="1"/>
  <c r="K44" i="5"/>
  <c r="H44" i="5"/>
  <c r="I44" i="5" s="1"/>
  <c r="L44" i="5" s="1"/>
  <c r="K43" i="5"/>
  <c r="H43" i="5"/>
  <c r="I43" i="5" s="1"/>
  <c r="L43" i="5" s="1"/>
  <c r="K42" i="5"/>
  <c r="H42" i="5"/>
  <c r="I42" i="5" s="1"/>
  <c r="L42" i="5" s="1"/>
  <c r="K40" i="5"/>
  <c r="H40" i="5"/>
  <c r="I40" i="5" s="1"/>
  <c r="L40" i="5" s="1"/>
  <c r="K38" i="5"/>
  <c r="H38" i="5"/>
  <c r="I38" i="5" s="1"/>
  <c r="L38" i="5" s="1"/>
  <c r="K37" i="5"/>
  <c r="H37" i="5"/>
  <c r="I37" i="5" s="1"/>
  <c r="L37" i="5" s="1"/>
  <c r="K35" i="5"/>
  <c r="H35" i="5"/>
  <c r="I35" i="5" s="1"/>
  <c r="L35" i="5" s="1"/>
  <c r="K34" i="5"/>
  <c r="H34" i="5"/>
  <c r="I34" i="5" s="1"/>
  <c r="L34" i="5" s="1"/>
  <c r="K33" i="5"/>
  <c r="H33" i="5"/>
  <c r="I33" i="5" s="1"/>
  <c r="L33" i="5" s="1"/>
  <c r="K31" i="5"/>
  <c r="H31" i="5"/>
  <c r="I31" i="5" s="1"/>
  <c r="L31" i="5" s="1"/>
  <c r="K30" i="5"/>
  <c r="H30" i="5"/>
  <c r="I30" i="5" s="1"/>
  <c r="L30" i="5" s="1"/>
  <c r="K29" i="5"/>
  <c r="H29" i="5"/>
  <c r="I29" i="5" s="1"/>
  <c r="L29" i="5" s="1"/>
  <c r="K28" i="5"/>
  <c r="H28" i="5"/>
  <c r="I28" i="5" s="1"/>
  <c r="L28" i="5" s="1"/>
  <c r="K27" i="5"/>
  <c r="H27" i="5"/>
  <c r="I27" i="5" s="1"/>
  <c r="L27" i="5" s="1"/>
  <c r="K26" i="5"/>
  <c r="H26" i="5"/>
  <c r="I26" i="5" s="1"/>
  <c r="L26" i="5" s="1"/>
  <c r="K25" i="5"/>
  <c r="H25" i="5"/>
  <c r="I25" i="5" s="1"/>
  <c r="L25" i="5" s="1"/>
  <c r="K21" i="5"/>
  <c r="H21" i="5"/>
  <c r="I21" i="5" s="1"/>
  <c r="L21" i="5" s="1"/>
  <c r="K20" i="5"/>
  <c r="H20" i="5"/>
  <c r="I20" i="5" s="1"/>
  <c r="L20" i="5" s="1"/>
  <c r="K19" i="5"/>
  <c r="H19" i="5"/>
  <c r="I19" i="5" s="1"/>
  <c r="L19" i="5" s="1"/>
  <c r="K18" i="5"/>
  <c r="H18" i="5"/>
  <c r="I18" i="5" s="1"/>
  <c r="L18" i="5" s="1"/>
  <c r="K17" i="5"/>
  <c r="H17" i="5"/>
  <c r="I17" i="5" s="1"/>
  <c r="L17" i="5" s="1"/>
  <c r="K16" i="5"/>
  <c r="H16" i="5"/>
  <c r="I16" i="5" s="1"/>
  <c r="L16" i="5" s="1"/>
  <c r="K15" i="5"/>
  <c r="H15" i="5"/>
  <c r="I15" i="5" s="1"/>
  <c r="L15" i="5" s="1"/>
  <c r="K13" i="5"/>
  <c r="H13" i="5"/>
  <c r="I13" i="5" s="1"/>
  <c r="L13" i="5" s="1"/>
  <c r="K11" i="5"/>
  <c r="H11" i="5"/>
  <c r="I11" i="5" s="1"/>
  <c r="L11" i="5" s="1"/>
  <c r="K10" i="5"/>
  <c r="H10" i="5"/>
  <c r="I10" i="5" s="1"/>
  <c r="L10" i="5" s="1"/>
  <c r="K9" i="5"/>
  <c r="H9" i="5"/>
  <c r="I9" i="5" s="1"/>
  <c r="L9" i="5" s="1"/>
  <c r="K7" i="5"/>
  <c r="H7" i="5"/>
  <c r="I7" i="5" s="1"/>
  <c r="L7" i="5" s="1"/>
  <c r="K4" i="5"/>
  <c r="H4" i="5"/>
  <c r="I4" i="5" s="1"/>
  <c r="L4" i="5" s="1"/>
  <c r="F226" i="5"/>
  <c r="A197" i="5"/>
  <c r="A199" i="5" s="1"/>
  <c r="A200" i="5" s="1"/>
  <c r="A207" i="5" s="1"/>
  <c r="O213" i="5" l="1"/>
  <c r="G213" i="5"/>
  <c r="G230" i="5" s="1"/>
  <c r="P193" i="5"/>
  <c r="P213" i="5"/>
  <c r="L195" i="5"/>
  <c r="K195" i="5"/>
  <c r="K200" i="5"/>
  <c r="L200" i="5"/>
  <c r="L205" i="5"/>
  <c r="K205" i="5"/>
  <c r="K210" i="5"/>
  <c r="L210" i="5"/>
  <c r="L202" i="5"/>
  <c r="K202" i="5"/>
  <c r="K196" i="5"/>
  <c r="L196" i="5"/>
  <c r="L201" i="5"/>
  <c r="K201" i="5"/>
  <c r="L206" i="5"/>
  <c r="K206" i="5"/>
  <c r="L211" i="5"/>
  <c r="K211" i="5"/>
  <c r="L208" i="5"/>
  <c r="K208" i="5"/>
  <c r="K197" i="5"/>
  <c r="L197" i="5"/>
  <c r="K203" i="5"/>
  <c r="K207" i="5"/>
  <c r="L207" i="5"/>
  <c r="K212" i="5"/>
  <c r="L212" i="5"/>
  <c r="O193" i="5"/>
  <c r="O230" i="5" s="1"/>
  <c r="L199" i="5"/>
  <c r="L204" i="5"/>
  <c r="L209" i="5"/>
  <c r="L198" i="5"/>
  <c r="L193" i="5"/>
  <c r="K193" i="5"/>
  <c r="I193" i="5"/>
  <c r="H193" i="5"/>
  <c r="M230" i="5"/>
  <c r="N230" i="5"/>
  <c r="P226" i="5"/>
  <c r="F230" i="5"/>
  <c r="I226" i="5"/>
  <c r="K226" i="5"/>
  <c r="L226" i="5"/>
  <c r="H226" i="5"/>
  <c r="K213" i="5" l="1"/>
  <c r="K230" i="5" s="1"/>
  <c r="H213" i="5"/>
  <c r="H230" i="5" s="1"/>
  <c r="P230" i="5"/>
  <c r="A5" i="5"/>
  <c r="A6" i="5" s="1"/>
  <c r="A7" i="5" s="1"/>
  <c r="A8" i="5" l="1"/>
  <c r="A9" i="5" s="1"/>
  <c r="A10" i="5" s="1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A54" i="5" s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A92" i="5" s="1"/>
  <c r="A93" i="5" s="1"/>
  <c r="A94" i="5" s="1"/>
  <c r="A95" i="5" s="1"/>
  <c r="A96" i="5" s="1"/>
  <c r="A97" i="5" s="1"/>
  <c r="A98" i="5" s="1"/>
  <c r="A99" i="5" s="1"/>
  <c r="A100" i="5" s="1"/>
  <c r="A101" i="5" s="1"/>
  <c r="A102" i="5" s="1"/>
  <c r="A103" i="5" s="1"/>
  <c r="A104" i="5" s="1"/>
  <c r="A105" i="5" s="1"/>
  <c r="A106" i="5" s="1"/>
  <c r="A107" i="5" s="1"/>
  <c r="A108" i="5" s="1"/>
  <c r="A109" i="5" s="1"/>
  <c r="A110" i="5" s="1"/>
  <c r="A111" i="5" s="1"/>
  <c r="A112" i="5" s="1"/>
  <c r="A113" i="5" s="1"/>
  <c r="A114" i="5" s="1"/>
  <c r="A115" i="5" s="1"/>
  <c r="A116" i="5" s="1"/>
  <c r="A117" i="5" s="1"/>
  <c r="A118" i="5" s="1"/>
  <c r="A119" i="5" s="1"/>
  <c r="A120" i="5" s="1"/>
  <c r="A121" i="5" s="1"/>
  <c r="A122" i="5" s="1"/>
  <c r="A123" i="5" s="1"/>
  <c r="A124" i="5" s="1"/>
  <c r="A125" i="5" s="1"/>
  <c r="A126" i="5" s="1"/>
  <c r="A127" i="5" s="1"/>
  <c r="A128" i="5" s="1"/>
  <c r="A129" i="5" s="1"/>
  <c r="A130" i="5" s="1"/>
  <c r="A131" i="5" s="1"/>
  <c r="A132" i="5" s="1"/>
  <c r="A133" i="5" s="1"/>
  <c r="A134" i="5" s="1"/>
  <c r="A135" i="5" s="1"/>
  <c r="A136" i="5" s="1"/>
  <c r="A137" i="5" s="1"/>
  <c r="A138" i="5" s="1"/>
  <c r="A139" i="5" s="1"/>
  <c r="A140" i="5" s="1"/>
  <c r="A141" i="5" s="1"/>
  <c r="A142" i="5" s="1"/>
  <c r="A143" i="5" s="1"/>
  <c r="A144" i="5" s="1"/>
  <c r="A145" i="5" s="1"/>
  <c r="A146" i="5" s="1"/>
  <c r="A147" i="5" s="1"/>
  <c r="A148" i="5" s="1"/>
  <c r="A149" i="5" s="1"/>
  <c r="A150" i="5" s="1"/>
  <c r="A151" i="5" s="1"/>
  <c r="A152" i="5" s="1"/>
  <c r="A153" i="5" s="1"/>
  <c r="A154" i="5" s="1"/>
  <c r="A155" i="5" s="1"/>
  <c r="A156" i="5" s="1"/>
  <c r="A157" i="5" s="1"/>
  <c r="A158" i="5" s="1"/>
  <c r="A159" i="5" s="1"/>
  <c r="A160" i="5" s="1"/>
  <c r="A161" i="5" s="1"/>
  <c r="A162" i="5" s="1"/>
  <c r="A163" i="5" s="1"/>
  <c r="A164" i="5" s="1"/>
  <c r="A165" i="5" s="1"/>
  <c r="A166" i="5" s="1"/>
  <c r="A167" i="5" s="1"/>
  <c r="A168" i="5" s="1"/>
  <c r="A169" i="5" s="1"/>
  <c r="A170" i="5" s="1"/>
  <c r="A171" i="5" s="1"/>
  <c r="A172" i="5" s="1"/>
  <c r="A173" i="5" s="1"/>
  <c r="A174" i="5" s="1"/>
  <c r="A175" i="5" s="1"/>
  <c r="A176" i="5" s="1"/>
  <c r="A177" i="5" s="1"/>
  <c r="A178" i="5" s="1"/>
  <c r="A179" i="5" s="1"/>
  <c r="A180" i="5" s="1"/>
  <c r="A181" i="5" s="1"/>
  <c r="A182" i="5" s="1"/>
  <c r="A183" i="5" s="1"/>
  <c r="A184" i="5" s="1"/>
  <c r="A185" i="5" s="1"/>
  <c r="A186" i="5" s="1"/>
  <c r="A187" i="5" s="1"/>
  <c r="A188" i="5" s="1"/>
  <c r="A189" i="5" s="1"/>
  <c r="A190" i="5" s="1"/>
  <c r="A191" i="5" s="1"/>
  <c r="A192" i="5" s="1"/>
  <c r="L203" i="5"/>
  <c r="L213" i="5" s="1"/>
  <c r="L230" i="5" s="1"/>
  <c r="I213" i="5"/>
  <c r="I230" i="5" s="1"/>
</calcChain>
</file>

<file path=xl/sharedStrings.xml><?xml version="1.0" encoding="utf-8"?>
<sst xmlns="http://schemas.openxmlformats.org/spreadsheetml/2006/main" count="251" uniqueCount="205">
  <si>
    <t>Príloha č. 1</t>
  </si>
  <si>
    <t>obsadené byty</t>
  </si>
  <si>
    <t>P. č.</t>
  </si>
  <si>
    <t>Meno</t>
  </si>
  <si>
    <t>Priezvisko</t>
  </si>
  <si>
    <t xml:space="preserve">   Ulica vchodu</t>
  </si>
  <si>
    <t>Číslo bytu</t>
  </si>
  <si>
    <t>Príspevok do FoaÚ a spravcovský poplatok</t>
  </si>
  <si>
    <t>Navýšenie 20% v €</t>
  </si>
  <si>
    <t>mesačný nájom po navýšení v €</t>
  </si>
  <si>
    <t>Navýšenie v %</t>
  </si>
  <si>
    <t>Rozdiel G-F ( FoaÚ a správcovský poplatok – aktuálny nájom) v €</t>
  </si>
  <si>
    <t>Rozdiel H-F ( FoaÚ a správcovský poplatok – navýšený nájom) v €</t>
  </si>
  <si>
    <t>plocha bytu v m2</t>
  </si>
  <si>
    <t>plocha balkónu v m2</t>
  </si>
  <si>
    <t>plocha celkomv m2</t>
  </si>
  <si>
    <t>max. nájomné pre nových nájomcov na základe vyhlášky 281/2024 z 21.10.2024 §1 odst. 1 bod b skolaudované do 31.1.2001</t>
  </si>
  <si>
    <t>Adlerova 2</t>
  </si>
  <si>
    <t>Amurská 5</t>
  </si>
  <si>
    <t>Benadova 25</t>
  </si>
  <si>
    <t>Bencúrova 8/B</t>
  </si>
  <si>
    <t>Bocatiova 14</t>
  </si>
  <si>
    <t>Budapeštianska 16</t>
  </si>
  <si>
    <t>Budapeštianska 7</t>
  </si>
  <si>
    <t>Buzulucká 22</t>
  </si>
  <si>
    <t>Czambelova 8</t>
  </si>
  <si>
    <t>Čapajevova 12</t>
  </si>
  <si>
    <t>Čárskeho 16</t>
  </si>
  <si>
    <t>Čárskeho 4</t>
  </si>
  <si>
    <t>Dvorkinova 14</t>
  </si>
  <si>
    <t>Dvorkinova 24</t>
  </si>
  <si>
    <t>Európska trieda 9</t>
  </si>
  <si>
    <t>Gagarinovo nám. 13</t>
  </si>
  <si>
    <t>Garbiarska 9</t>
  </si>
  <si>
    <t>Gerlachovská 18</t>
  </si>
  <si>
    <t>Gerlachovská 20</t>
  </si>
  <si>
    <t>Gorkého 4</t>
  </si>
  <si>
    <t>Gudernova 8</t>
  </si>
  <si>
    <t>Hlinkova 15</t>
  </si>
  <si>
    <t>Hlinkova 21</t>
  </si>
  <si>
    <t>Hlinkova 8</t>
  </si>
  <si>
    <t>Hronská 17</t>
  </si>
  <si>
    <t>Hronská 9</t>
  </si>
  <si>
    <t>Humenská 13</t>
  </si>
  <si>
    <t>Humenská 15</t>
  </si>
  <si>
    <t>Ipeľská 6</t>
  </si>
  <si>
    <t>Jakobyho 9</t>
  </si>
  <si>
    <t>Jenisejská 43</t>
  </si>
  <si>
    <t>Jenisejská 45</t>
  </si>
  <si>
    <t>Jenisejská 53</t>
  </si>
  <si>
    <t>Jenisejská 69</t>
  </si>
  <si>
    <t>Jenisejská 71</t>
  </si>
  <si>
    <t>Jesenná 22</t>
  </si>
  <si>
    <t>Jesenná 7</t>
  </si>
  <si>
    <t>Jiskrova 10</t>
  </si>
  <si>
    <t>Južná trieda 57</t>
  </si>
  <si>
    <t>Južná trieda 77</t>
  </si>
  <si>
    <t>Južná trieda 79</t>
  </si>
  <si>
    <t>Južná trieda 81</t>
  </si>
  <si>
    <t>Kalinovská 3</t>
  </si>
  <si>
    <t>Kalinovská 8</t>
  </si>
  <si>
    <t>Kežmarská 11</t>
  </si>
  <si>
    <t>Komenského 36</t>
  </si>
  <si>
    <t>Komenského 57</t>
  </si>
  <si>
    <t>Kpt. Jaroša 4</t>
  </si>
  <si>
    <t>Kpt. Jaroša 6</t>
  </si>
  <si>
    <t>Krakovská 7</t>
  </si>
  <si>
    <t>Krosnianska 13</t>
  </si>
  <si>
    <t>Krosnianska 39</t>
  </si>
  <si>
    <t>Laborecká 10</t>
  </si>
  <si>
    <t>Letná 25</t>
  </si>
  <si>
    <t>Lomená 18</t>
  </si>
  <si>
    <t>Lomená 22</t>
  </si>
  <si>
    <t>Lomená 24</t>
  </si>
  <si>
    <t>Ľudová 14</t>
  </si>
  <si>
    <t>Ľudová 16</t>
  </si>
  <si>
    <t>Ľudová 18</t>
  </si>
  <si>
    <t>Ľudová 6</t>
  </si>
  <si>
    <t>Meteorová 1</t>
  </si>
  <si>
    <t>Meteorová 3</t>
  </si>
  <si>
    <t>Mlynská 18</t>
  </si>
  <si>
    <t>Národná trieda 40</t>
  </si>
  <si>
    <t>Národná trieda 41</t>
  </si>
  <si>
    <t>Obráncov mieru 15</t>
  </si>
  <si>
    <t>Obráncov mieru 9</t>
  </si>
  <si>
    <t>Obrody 15</t>
  </si>
  <si>
    <t>Odborárska 9</t>
  </si>
  <si>
    <t>Ondavská 11</t>
  </si>
  <si>
    <t>Ondavská 5</t>
  </si>
  <si>
    <t>Orgovánová 14</t>
  </si>
  <si>
    <t>Orgovánová 2</t>
  </si>
  <si>
    <t>Pajorova 16</t>
  </si>
  <si>
    <t>Panelová 3</t>
  </si>
  <si>
    <t>Panelová 9</t>
  </si>
  <si>
    <t>Park Angelinum 5</t>
  </si>
  <si>
    <t>Pasteurova 5</t>
  </si>
  <si>
    <t>Petzvalova 5</t>
  </si>
  <si>
    <t>Podhradová 38</t>
  </si>
  <si>
    <t>Pokroku 12</t>
  </si>
  <si>
    <t>Pokroku 18</t>
  </si>
  <si>
    <t>Pokroku 20</t>
  </si>
  <si>
    <t>Pokroku 8</t>
  </si>
  <si>
    <t>Poľovnícka 4</t>
  </si>
  <si>
    <t>Postupimská 21</t>
  </si>
  <si>
    <t>Raketová 9</t>
  </si>
  <si>
    <t>Rastislavova 30</t>
  </si>
  <si>
    <t>Rastislavova 72</t>
  </si>
  <si>
    <t>Rožňavská 12</t>
  </si>
  <si>
    <t>Rožňavská 2</t>
  </si>
  <si>
    <t>Ružínska 14</t>
  </si>
  <si>
    <t>Ružínska 16</t>
  </si>
  <si>
    <t>Ružínska 17</t>
  </si>
  <si>
    <t>Slobody 36</t>
  </si>
  <si>
    <t>Slobody 6</t>
  </si>
  <si>
    <t>Slovenskej jednoty 5</t>
  </si>
  <si>
    <t>Strakova 2</t>
  </si>
  <si>
    <t>Strakova 3</t>
  </si>
  <si>
    <t>Strakova 6</t>
  </si>
  <si>
    <t>Šoltésovej 14</t>
  </si>
  <si>
    <t>Študentská 2</t>
  </si>
  <si>
    <t>Talinská 1</t>
  </si>
  <si>
    <t>Tomášikova 13</t>
  </si>
  <si>
    <t>Trieda SNP 20</t>
  </si>
  <si>
    <t>Trieda SNP 68</t>
  </si>
  <si>
    <t>Uralská 14</t>
  </si>
  <si>
    <t>Uralská 15</t>
  </si>
  <si>
    <t>Varšavská 14</t>
  </si>
  <si>
    <t>Wuppertálska 63</t>
  </si>
  <si>
    <t>Zborovská 10</t>
  </si>
  <si>
    <t>Ždiarska 13</t>
  </si>
  <si>
    <t>Ždiarska 3</t>
  </si>
  <si>
    <t>Ždiarska 5</t>
  </si>
  <si>
    <t>Budapeštianska 5</t>
  </si>
  <si>
    <t>Dénešova 87</t>
  </si>
  <si>
    <t>Dneperská 2</t>
  </si>
  <si>
    <t>Gerlachovská 30</t>
  </si>
  <si>
    <t>Hlinkova 6</t>
  </si>
  <si>
    <t>Hronská 13</t>
  </si>
  <si>
    <t>Južná trieda 55</t>
  </si>
  <si>
    <t>Komenského 71</t>
  </si>
  <si>
    <t>Krosnianska 19</t>
  </si>
  <si>
    <t>Krosnianska 37</t>
  </si>
  <si>
    <t>Krosnianska 77</t>
  </si>
  <si>
    <t>Kysucká 4</t>
  </si>
  <si>
    <t>Národná trieda 50</t>
  </si>
  <si>
    <t>Odborárska 3</t>
  </si>
  <si>
    <t>Ostravská 14</t>
  </si>
  <si>
    <t>Pokroku 16</t>
  </si>
  <si>
    <t>Pokroku 9</t>
  </si>
  <si>
    <t>Študentská 10</t>
  </si>
  <si>
    <t>Študentská 8</t>
  </si>
  <si>
    <t>Uralská 16</t>
  </si>
  <si>
    <t>Uralská 4</t>
  </si>
  <si>
    <t>Výstavby 11</t>
  </si>
  <si>
    <t>Výstavby 9</t>
  </si>
  <si>
    <t>Muškátová 44</t>
  </si>
  <si>
    <t>Magurská 8</t>
  </si>
  <si>
    <t>Južná trieda 59</t>
  </si>
  <si>
    <t>Čínska 12</t>
  </si>
  <si>
    <t>Alešovo nábrežie 34</t>
  </si>
  <si>
    <t>Hlinkova 19</t>
  </si>
  <si>
    <t>Jesenná 20</t>
  </si>
  <si>
    <t>Ľudová 20</t>
  </si>
  <si>
    <t>Národná trieda 45</t>
  </si>
  <si>
    <t>Odborárska 15</t>
  </si>
  <si>
    <t>Podhradová 36</t>
  </si>
  <si>
    <t>Popradská 7</t>
  </si>
  <si>
    <t>Ružínska 4</t>
  </si>
  <si>
    <t>Slobody 32</t>
  </si>
  <si>
    <t>Sokolovská 18</t>
  </si>
  <si>
    <t>Sokolovská 5</t>
  </si>
  <si>
    <t>Sokolovská 7</t>
  </si>
  <si>
    <t>Vodárenská 17</t>
  </si>
  <si>
    <t>Alžbetina 29</t>
  </si>
  <si>
    <t>Postatranského 1</t>
  </si>
  <si>
    <t>Ľudová 8</t>
  </si>
  <si>
    <t>voľné byty</t>
  </si>
  <si>
    <t>B. Němcovej 18</t>
  </si>
  <si>
    <t>Bulharská 12</t>
  </si>
  <si>
    <t>Hlavná 116</t>
  </si>
  <si>
    <t>Hlavná 25</t>
  </si>
  <si>
    <t>Hlavná 50</t>
  </si>
  <si>
    <t>Južná trieda 83</t>
  </si>
  <si>
    <t>Komenského 49</t>
  </si>
  <si>
    <t>Kurská 1</t>
  </si>
  <si>
    <t>Kysucká 10</t>
  </si>
  <si>
    <t>Laborecká 6</t>
  </si>
  <si>
    <t>Mäsiarska 39</t>
  </si>
  <si>
    <t>Milosrdenstva 23</t>
  </si>
  <si>
    <t>Národná trieda 42</t>
  </si>
  <si>
    <t>Slobody 26</t>
  </si>
  <si>
    <t>Šafárikova 10</t>
  </si>
  <si>
    <t>Študentská 7</t>
  </si>
  <si>
    <t>Južná trieda 53</t>
  </si>
  <si>
    <t>Národná trieda 61</t>
  </si>
  <si>
    <t>Trieda SNP 34</t>
  </si>
  <si>
    <t>Vodárenska 14</t>
  </si>
  <si>
    <t>Navýšenie v €</t>
  </si>
  <si>
    <t>Celkom hybridné byty:</t>
  </si>
  <si>
    <t>aktuálny mesačný nájom nájom podľa Vyhlášky MD SR 281/2024 Z.z. a uznesenia MZ č. 660 z 11.12.2024</t>
  </si>
  <si>
    <t>byty pridelené po 1.1.2025 - nájomné - 50% z maximálneho nájomného</t>
  </si>
  <si>
    <t>Tomášiková 9</t>
  </si>
  <si>
    <t xml:space="preserve">Prehľad  hybridných bytov k 1.1.2026 – príspevky do FOaÚ a správcovského poplatku, mesačná výška nájmu  a  nájom navýšený o 20% </t>
  </si>
  <si>
    <t>Rozdiel  FoaÚ a správcovský poplatok – aktuálny nájom v €</t>
  </si>
  <si>
    <t>Rozdiel  FoaÚ a správcovský poplatok – navýšený nájom v €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</si>
</sst>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0"/>
      <color indexed="8"/>
      <name val="Arial"/>
      <family val="2"/>
      <charset val="1"/>
    </font>
    <font>
      <sz val="10"/>
      <color indexed="8"/>
      <name val="Arial"/>
      <family val="2"/>
      <charset val="1"/>
    </font>
    <font>
      <b/>
      <i/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/>
        <bgColor indexed="26"/>
      </patternFill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68">
    <xf numFmtId="0" fontId="0" fillId="0" borderId="0" xfId="0"/>
    <xf numFmtId="0" fontId="0" fillId="2" borderId="0" xfId="0" applyFill="1"/>
    <xf numFmtId="0" fontId="3" fillId="0" borderId="0" xfId="0" applyFont="1"/>
    <xf numFmtId="0" fontId="0" fillId="0" borderId="1" xfId="0" applyBorder="1"/>
    <xf numFmtId="0" fontId="0" fillId="2" borderId="2" xfId="0" applyFill="1" applyBorder="1"/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horizontal="center"/>
    </xf>
    <xf numFmtId="0" fontId="0" fillId="3" borderId="0" xfId="0" applyFill="1"/>
    <xf numFmtId="0" fontId="3" fillId="2" borderId="2" xfId="0" applyFont="1" applyFill="1" applyBorder="1" applyAlignment="1">
      <alignment horizontal="left" vertical="top" wrapText="1"/>
    </xf>
    <xf numFmtId="0" fontId="3" fillId="2" borderId="2" xfId="0" applyFont="1" applyFill="1" applyBorder="1" applyAlignment="1">
      <alignment horizontal="right" vertical="top"/>
    </xf>
    <xf numFmtId="0" fontId="0" fillId="0" borderId="2" xfId="0" applyBorder="1"/>
    <xf numFmtId="0" fontId="2" fillId="0" borderId="2" xfId="0" applyFont="1" applyBorder="1" applyAlignment="1">
      <alignment horizontal="center" vertical="top" wrapText="1"/>
    </xf>
    <xf numFmtId="0" fontId="0" fillId="0" borderId="2" xfId="0" applyBorder="1" applyAlignment="1">
      <alignment horizontal="center"/>
    </xf>
    <xf numFmtId="0" fontId="3" fillId="0" borderId="2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right" vertical="top"/>
    </xf>
    <xf numFmtId="4" fontId="3" fillId="3" borderId="2" xfId="0" applyNumberFormat="1" applyFont="1" applyFill="1" applyBorder="1"/>
    <xf numFmtId="0" fontId="3" fillId="0" borderId="2" xfId="0" applyFont="1" applyBorder="1"/>
    <xf numFmtId="4" fontId="2" fillId="4" borderId="2" xfId="0" applyNumberFormat="1" applyFont="1" applyFill="1" applyBorder="1"/>
    <xf numFmtId="4" fontId="2" fillId="3" borderId="2" xfId="0" applyNumberFormat="1" applyFont="1" applyFill="1" applyBorder="1"/>
    <xf numFmtId="0" fontId="0" fillId="0" borderId="5" xfId="0" applyBorder="1" applyAlignment="1">
      <alignment horizontal="center"/>
    </xf>
    <xf numFmtId="0" fontId="3" fillId="0" borderId="5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right" vertical="top"/>
    </xf>
    <xf numFmtId="4" fontId="3" fillId="3" borderId="5" xfId="0" applyNumberFormat="1" applyFont="1" applyFill="1" applyBorder="1"/>
    <xf numFmtId="0" fontId="2" fillId="4" borderId="2" xfId="0" applyFont="1" applyFill="1" applyBorder="1" applyAlignment="1">
      <alignment horizontal="center"/>
    </xf>
    <xf numFmtId="0" fontId="2" fillId="3" borderId="2" xfId="0" applyFont="1" applyFill="1" applyBorder="1"/>
    <xf numFmtId="0" fontId="1" fillId="0" borderId="2" xfId="0" applyFont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1" fillId="0" borderId="2" xfId="0" applyFont="1" applyBorder="1" applyAlignment="1">
      <alignment horizontal="center" wrapText="1"/>
    </xf>
    <xf numFmtId="0" fontId="1" fillId="4" borderId="2" xfId="0" applyFont="1" applyFill="1" applyBorder="1"/>
    <xf numFmtId="4" fontId="1" fillId="4" borderId="2" xfId="0" applyNumberFormat="1" applyFont="1" applyFill="1" applyBorder="1"/>
    <xf numFmtId="10" fontId="1" fillId="4" borderId="2" xfId="0" applyNumberFormat="1" applyFont="1" applyFill="1" applyBorder="1"/>
    <xf numFmtId="2" fontId="1" fillId="3" borderId="2" xfId="0" applyNumberFormat="1" applyFont="1" applyFill="1" applyBorder="1"/>
    <xf numFmtId="2" fontId="1" fillId="0" borderId="2" xfId="0" applyNumberFormat="1" applyFont="1" applyBorder="1"/>
    <xf numFmtId="0" fontId="1" fillId="0" borderId="0" xfId="0" applyFont="1" applyAlignment="1">
      <alignment horizontal="center" wrapText="1"/>
    </xf>
    <xf numFmtId="0" fontId="1" fillId="3" borderId="0" xfId="0" applyFont="1" applyFill="1" applyAlignment="1">
      <alignment horizontal="center" wrapText="1"/>
    </xf>
    <xf numFmtId="0" fontId="4" fillId="5" borderId="0" xfId="0" applyFont="1" applyFill="1" applyAlignment="1">
      <alignment horizontal="center" wrapText="1"/>
    </xf>
    <xf numFmtId="0" fontId="1" fillId="4" borderId="0" xfId="0" applyFont="1" applyFill="1" applyAlignment="1">
      <alignment vertical="center"/>
    </xf>
    <xf numFmtId="0" fontId="1" fillId="0" borderId="2" xfId="0" applyFont="1" applyBorder="1" applyAlignment="1">
      <alignment wrapText="1"/>
    </xf>
    <xf numFmtId="0" fontId="0" fillId="6" borderId="0" xfId="0" applyFill="1"/>
    <xf numFmtId="4" fontId="0" fillId="0" borderId="5" xfId="0" applyNumberFormat="1" applyBorder="1"/>
    <xf numFmtId="4" fontId="0" fillId="3" borderId="5" xfId="0" applyNumberFormat="1" applyFill="1" applyBorder="1"/>
    <xf numFmtId="4" fontId="0" fillId="2" borderId="6" xfId="0" applyNumberFormat="1" applyFill="1" applyBorder="1"/>
    <xf numFmtId="4" fontId="0" fillId="2" borderId="7" xfId="0" applyNumberFormat="1" applyFill="1" applyBorder="1"/>
    <xf numFmtId="4" fontId="0" fillId="0" borderId="2" xfId="0" applyNumberFormat="1" applyBorder="1"/>
    <xf numFmtId="4" fontId="0" fillId="3" borderId="2" xfId="0" applyNumberFormat="1" applyFill="1" applyBorder="1"/>
    <xf numFmtId="4" fontId="0" fillId="2" borderId="4" xfId="0" applyNumberFormat="1" applyFill="1" applyBorder="1"/>
    <xf numFmtId="4" fontId="0" fillId="2" borderId="1" xfId="0" applyNumberFormat="1" applyFill="1" applyBorder="1"/>
    <xf numFmtId="4" fontId="0" fillId="2" borderId="2" xfId="0" applyNumberFormat="1" applyFill="1" applyBorder="1"/>
    <xf numFmtId="4" fontId="0" fillId="6" borderId="2" xfId="0" applyNumberFormat="1" applyFill="1" applyBorder="1"/>
    <xf numFmtId="4" fontId="0" fillId="7" borderId="2" xfId="0" applyNumberFormat="1" applyFill="1" applyBorder="1"/>
    <xf numFmtId="4" fontId="3" fillId="0" borderId="2" xfId="0" applyNumberFormat="1" applyFont="1" applyBorder="1"/>
    <xf numFmtId="4" fontId="0" fillId="0" borderId="0" xfId="0" applyNumberFormat="1"/>
    <xf numFmtId="4" fontId="3" fillId="0" borderId="0" xfId="0" applyNumberFormat="1" applyFont="1"/>
    <xf numFmtId="4" fontId="0" fillId="3" borderId="0" xfId="0" applyNumberFormat="1" applyFill="1"/>
    <xf numFmtId="4" fontId="0" fillId="2" borderId="0" xfId="0" applyNumberFormat="1" applyFill="1"/>
    <xf numFmtId="4" fontId="0" fillId="3" borderId="1" xfId="0" applyNumberFormat="1" applyFill="1" applyBorder="1" applyAlignment="1">
      <alignment wrapText="1"/>
    </xf>
    <xf numFmtId="4" fontId="0" fillId="0" borderId="1" xfId="0" applyNumberFormat="1" applyBorder="1"/>
    <xf numFmtId="4" fontId="0" fillId="3" borderId="1" xfId="0" applyNumberFormat="1" applyFill="1" applyBorder="1"/>
    <xf numFmtId="4" fontId="0" fillId="3" borderId="3" xfId="0" applyNumberFormat="1" applyFill="1" applyBorder="1"/>
    <xf numFmtId="4" fontId="0" fillId="0" borderId="3" xfId="0" applyNumberFormat="1" applyBorder="1"/>
    <xf numFmtId="4" fontId="1" fillId="4" borderId="8" xfId="0" applyNumberFormat="1" applyFont="1" applyFill="1" applyBorder="1"/>
    <xf numFmtId="0" fontId="1" fillId="0" borderId="2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3" fillId="3" borderId="2" xfId="0" applyFont="1" applyFill="1" applyBorder="1" applyAlignment="1">
      <alignment horizontal="left" vertical="top" wrapText="1"/>
    </xf>
    <xf numFmtId="4" fontId="2" fillId="4" borderId="4" xfId="0" applyNumberFormat="1" applyFont="1" applyFill="1" applyBorder="1"/>
    <xf numFmtId="4" fontId="0" fillId="2" borderId="3" xfId="0" applyNumberFormat="1" applyFill="1" applyBorder="1"/>
    <xf numFmtId="0" fontId="1" fillId="0" borderId="2" xfId="0" applyFont="1" applyBorder="1"/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B301E6-66F8-484D-B4D8-C3ED360A4659}">
  <sheetPr>
    <pageSetUpPr fitToPage="1"/>
  </sheetPr>
  <dimension ref="A1:R236"/>
  <sheetViews>
    <sheetView tabSelected="1" workbookViewId="0">
      <pane ySplit="3" topLeftCell="A229" activePane="bottomLeft" state="frozen"/>
      <selection pane="bottomLeft" sqref="A1:P234"/>
    </sheetView>
  </sheetViews>
  <sheetFormatPr defaultColWidth="11.5703125" defaultRowHeight="15.6" customHeight="1" x14ac:dyDescent="0.2"/>
  <cols>
    <col min="1" max="1" width="3.7109375" customWidth="1"/>
    <col min="2" max="2" width="4.5703125" hidden="1" customWidth="1"/>
    <col min="3" max="3" width="2.42578125" hidden="1" customWidth="1"/>
    <col min="4" max="4" width="17" customWidth="1"/>
    <col min="5" max="5" width="7.42578125" customWidth="1"/>
    <col min="6" max="6" width="11.5703125" style="7"/>
    <col min="7" max="7" width="15.85546875" customWidth="1"/>
    <col min="8" max="8" width="11.5703125" customWidth="1"/>
    <col min="9" max="10" width="10.42578125" customWidth="1"/>
    <col min="11" max="11" width="18" customWidth="1"/>
    <col min="12" max="12" width="18.7109375" customWidth="1"/>
    <col min="13" max="13" width="10.5703125" style="1" customWidth="1"/>
    <col min="14" max="14" width="11.42578125" style="1" customWidth="1"/>
    <col min="15" max="15" width="11.5703125" style="1"/>
    <col min="16" max="16" width="24" style="1" customWidth="1"/>
    <col min="17" max="16384" width="11.5703125" style="1"/>
  </cols>
  <sheetData>
    <row r="1" spans="1:18" customFormat="1" ht="40.5" customHeight="1" x14ac:dyDescent="0.2">
      <c r="A1" s="63" t="s">
        <v>202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</row>
    <row r="2" spans="1:18" customFormat="1" ht="40.5" customHeight="1" x14ac:dyDescent="0.2">
      <c r="A2" s="33"/>
      <c r="B2" s="33"/>
      <c r="C2" s="34"/>
      <c r="D2" s="35" t="s">
        <v>1</v>
      </c>
      <c r="E2" s="33"/>
      <c r="F2" s="34"/>
      <c r="G2" s="33"/>
      <c r="H2" s="33"/>
      <c r="I2" s="33"/>
      <c r="J2" s="33"/>
      <c r="K2" s="33"/>
      <c r="L2" s="33"/>
      <c r="P2" s="36" t="s">
        <v>0</v>
      </c>
    </row>
    <row r="3" spans="1:18" customFormat="1" ht="108.75" customHeight="1" x14ac:dyDescent="0.2">
      <c r="A3" s="25" t="s">
        <v>2</v>
      </c>
      <c r="B3" s="11" t="s">
        <v>3</v>
      </c>
      <c r="C3" s="11" t="s">
        <v>4</v>
      </c>
      <c r="D3" s="11" t="s">
        <v>5</v>
      </c>
      <c r="E3" s="11" t="s">
        <v>6</v>
      </c>
      <c r="F3" s="26" t="s">
        <v>7</v>
      </c>
      <c r="G3" s="11" t="s">
        <v>199</v>
      </c>
      <c r="H3" s="11" t="s">
        <v>8</v>
      </c>
      <c r="I3" s="11" t="s">
        <v>9</v>
      </c>
      <c r="J3" s="11" t="s">
        <v>10</v>
      </c>
      <c r="K3" s="25" t="s">
        <v>203</v>
      </c>
      <c r="L3" s="25" t="s">
        <v>204</v>
      </c>
      <c r="M3" s="11" t="s">
        <v>13</v>
      </c>
      <c r="N3" s="11" t="s">
        <v>14</v>
      </c>
      <c r="O3" s="11" t="s">
        <v>15</v>
      </c>
      <c r="P3" s="37" t="s">
        <v>16</v>
      </c>
    </row>
    <row r="4" spans="1:18" customFormat="1" ht="15.6" customHeight="1" x14ac:dyDescent="0.2">
      <c r="A4" s="19">
        <v>1</v>
      </c>
      <c r="B4" s="20"/>
      <c r="C4" s="20"/>
      <c r="D4" s="20" t="s">
        <v>17</v>
      </c>
      <c r="E4" s="21">
        <v>27</v>
      </c>
      <c r="F4" s="22">
        <v>69.31</v>
      </c>
      <c r="G4" s="39">
        <v>82.93</v>
      </c>
      <c r="H4" s="39">
        <f t="shared" ref="H4:H35" si="0">G4*20%</f>
        <v>16.586000000000002</v>
      </c>
      <c r="I4" s="40">
        <f t="shared" ref="I4:I35" si="1">G4+H4</f>
        <v>99.516000000000005</v>
      </c>
      <c r="J4" s="39">
        <v>20</v>
      </c>
      <c r="K4" s="39">
        <f t="shared" ref="K4:K35" si="2">G4-F4</f>
        <v>13.620000000000005</v>
      </c>
      <c r="L4" s="39">
        <f t="shared" ref="L4:L35" si="3">I4-F4</f>
        <v>30.206000000000003</v>
      </c>
      <c r="M4" s="39">
        <v>56.53</v>
      </c>
      <c r="N4" s="39">
        <v>8</v>
      </c>
      <c r="O4" s="41">
        <f t="shared" ref="O4" si="4">M4+N4</f>
        <v>64.53</v>
      </c>
      <c r="P4" s="42">
        <f t="shared" ref="P4" si="5">O4*1620*5%/12</f>
        <v>435.57750000000004</v>
      </c>
    </row>
    <row r="5" spans="1:18" customFormat="1" ht="15.6" customHeight="1" x14ac:dyDescent="0.2">
      <c r="A5" s="12">
        <f t="shared" ref="A5:A36" si="6">A4+1</f>
        <v>2</v>
      </c>
      <c r="B5" s="8"/>
      <c r="C5" s="8"/>
      <c r="D5" s="8" t="s">
        <v>159</v>
      </c>
      <c r="E5" s="9">
        <v>1</v>
      </c>
      <c r="F5" s="15">
        <v>26.23</v>
      </c>
      <c r="G5" s="43">
        <v>43.13</v>
      </c>
      <c r="H5" s="43">
        <f t="shared" si="0"/>
        <v>8.6260000000000012</v>
      </c>
      <c r="I5" s="44">
        <f t="shared" si="1"/>
        <v>51.756</v>
      </c>
      <c r="J5" s="43">
        <v>20</v>
      </c>
      <c r="K5" s="43">
        <f t="shared" si="2"/>
        <v>16.900000000000002</v>
      </c>
      <c r="L5" s="43">
        <f t="shared" si="3"/>
        <v>25.526</v>
      </c>
      <c r="M5" s="43">
        <v>19.07</v>
      </c>
      <c r="N5" s="43"/>
      <c r="O5" s="45">
        <f t="shared" ref="O5:O36" si="7">M5+N5</f>
        <v>19.07</v>
      </c>
      <c r="P5" s="46">
        <f t="shared" ref="P5:P36" si="8">O5*1620*5%/12</f>
        <v>128.7225</v>
      </c>
      <c r="Q5" s="2"/>
      <c r="R5" s="2"/>
    </row>
    <row r="6" spans="1:18" customFormat="1" ht="15.6" customHeight="1" x14ac:dyDescent="0.2">
      <c r="A6" s="12">
        <f t="shared" si="6"/>
        <v>3</v>
      </c>
      <c r="B6" s="8"/>
      <c r="C6" s="8"/>
      <c r="D6" s="8" t="s">
        <v>173</v>
      </c>
      <c r="E6" s="9">
        <v>6</v>
      </c>
      <c r="F6" s="15">
        <v>121.14</v>
      </c>
      <c r="G6" s="47">
        <v>30.59</v>
      </c>
      <c r="H6" s="43">
        <f t="shared" si="0"/>
        <v>6.1180000000000003</v>
      </c>
      <c r="I6" s="44">
        <f t="shared" si="1"/>
        <v>36.707999999999998</v>
      </c>
      <c r="J6" s="43">
        <v>20</v>
      </c>
      <c r="K6" s="43">
        <f t="shared" si="2"/>
        <v>-90.55</v>
      </c>
      <c r="L6" s="43">
        <f t="shared" si="3"/>
        <v>-84.432000000000002</v>
      </c>
      <c r="M6" s="43">
        <v>64.5</v>
      </c>
      <c r="N6" s="43"/>
      <c r="O6" s="45">
        <f t="shared" si="7"/>
        <v>64.5</v>
      </c>
      <c r="P6" s="46">
        <f t="shared" si="8"/>
        <v>435.375</v>
      </c>
      <c r="Q6" s="2"/>
      <c r="R6" s="2"/>
    </row>
    <row r="7" spans="1:18" customFormat="1" ht="15.6" customHeight="1" x14ac:dyDescent="0.2">
      <c r="A7" s="12">
        <f t="shared" si="6"/>
        <v>4</v>
      </c>
      <c r="B7" s="13"/>
      <c r="C7" s="13"/>
      <c r="D7" s="13" t="s">
        <v>18</v>
      </c>
      <c r="E7" s="14">
        <v>4</v>
      </c>
      <c r="F7" s="15">
        <v>41.11</v>
      </c>
      <c r="G7" s="43">
        <v>42.91</v>
      </c>
      <c r="H7" s="43">
        <f t="shared" si="0"/>
        <v>8.581999999999999</v>
      </c>
      <c r="I7" s="44">
        <f t="shared" si="1"/>
        <v>51.491999999999997</v>
      </c>
      <c r="J7" s="43">
        <v>20</v>
      </c>
      <c r="K7" s="43">
        <f t="shared" si="2"/>
        <v>1.7999999999999972</v>
      </c>
      <c r="L7" s="43">
        <f t="shared" si="3"/>
        <v>10.381999999999998</v>
      </c>
      <c r="M7" s="43">
        <v>39.57</v>
      </c>
      <c r="N7" s="43"/>
      <c r="O7" s="45">
        <f t="shared" si="7"/>
        <v>39.57</v>
      </c>
      <c r="P7" s="46">
        <f t="shared" si="8"/>
        <v>267.09750000000003</v>
      </c>
    </row>
    <row r="8" spans="1:18" customFormat="1" ht="15.6" customHeight="1" x14ac:dyDescent="0.2">
      <c r="A8" s="12">
        <f t="shared" si="6"/>
        <v>5</v>
      </c>
      <c r="B8" s="8"/>
      <c r="C8" s="8"/>
      <c r="D8" s="8" t="s">
        <v>177</v>
      </c>
      <c r="E8" s="9">
        <v>43</v>
      </c>
      <c r="F8" s="15">
        <v>41.47</v>
      </c>
      <c r="G8" s="43">
        <v>43.45</v>
      </c>
      <c r="H8" s="43">
        <f t="shared" si="0"/>
        <v>8.6900000000000013</v>
      </c>
      <c r="I8" s="44">
        <f t="shared" si="1"/>
        <v>52.14</v>
      </c>
      <c r="J8" s="43">
        <v>20</v>
      </c>
      <c r="K8" s="43">
        <f t="shared" si="2"/>
        <v>1.980000000000004</v>
      </c>
      <c r="L8" s="43">
        <f t="shared" si="3"/>
        <v>10.670000000000002</v>
      </c>
      <c r="M8" s="43">
        <v>19.97</v>
      </c>
      <c r="N8" s="47"/>
      <c r="O8" s="45">
        <f t="shared" si="7"/>
        <v>19.97</v>
      </c>
      <c r="P8" s="46">
        <f t="shared" si="8"/>
        <v>134.79749999999999</v>
      </c>
      <c r="Q8" s="2"/>
      <c r="R8" s="2"/>
    </row>
    <row r="9" spans="1:18" customFormat="1" ht="15.6" customHeight="1" x14ac:dyDescent="0.2">
      <c r="A9" s="12">
        <f t="shared" si="6"/>
        <v>6</v>
      </c>
      <c r="B9" s="13"/>
      <c r="C9" s="13"/>
      <c r="D9" s="13" t="s">
        <v>19</v>
      </c>
      <c r="E9" s="14">
        <v>5</v>
      </c>
      <c r="F9" s="15">
        <v>49.49</v>
      </c>
      <c r="G9" s="43">
        <v>76.38</v>
      </c>
      <c r="H9" s="43">
        <f t="shared" si="0"/>
        <v>15.276</v>
      </c>
      <c r="I9" s="44">
        <f t="shared" si="1"/>
        <v>91.655999999999992</v>
      </c>
      <c r="J9" s="43">
        <v>20</v>
      </c>
      <c r="K9" s="43">
        <f t="shared" si="2"/>
        <v>26.889999999999993</v>
      </c>
      <c r="L9" s="43">
        <f t="shared" si="3"/>
        <v>42.16599999999999</v>
      </c>
      <c r="M9" s="43">
        <v>47.98</v>
      </c>
      <c r="N9" s="43"/>
      <c r="O9" s="45">
        <f t="shared" si="7"/>
        <v>47.98</v>
      </c>
      <c r="P9" s="46">
        <f t="shared" si="8"/>
        <v>323.86499999999995</v>
      </c>
    </row>
    <row r="10" spans="1:18" customFormat="1" ht="15.6" customHeight="1" x14ac:dyDescent="0.2">
      <c r="A10" s="12">
        <f t="shared" si="6"/>
        <v>7</v>
      </c>
      <c r="B10" s="13"/>
      <c r="C10" s="13"/>
      <c r="D10" s="13" t="s">
        <v>20</v>
      </c>
      <c r="E10" s="14">
        <v>35</v>
      </c>
      <c r="F10" s="15">
        <v>35.96</v>
      </c>
      <c r="G10" s="43">
        <v>44.98</v>
      </c>
      <c r="H10" s="43">
        <f t="shared" si="0"/>
        <v>8.9960000000000004</v>
      </c>
      <c r="I10" s="44">
        <f t="shared" si="1"/>
        <v>53.975999999999999</v>
      </c>
      <c r="J10" s="43">
        <v>20</v>
      </c>
      <c r="K10" s="43">
        <f t="shared" si="2"/>
        <v>9.019999999999996</v>
      </c>
      <c r="L10" s="43">
        <f t="shared" si="3"/>
        <v>18.015999999999998</v>
      </c>
      <c r="M10" s="43">
        <v>39.9</v>
      </c>
      <c r="N10" s="43"/>
      <c r="O10" s="45">
        <f t="shared" si="7"/>
        <v>39.9</v>
      </c>
      <c r="P10" s="46">
        <f t="shared" si="8"/>
        <v>269.32499999999999</v>
      </c>
    </row>
    <row r="11" spans="1:18" customFormat="1" ht="15.6" customHeight="1" x14ac:dyDescent="0.2">
      <c r="A11" s="12">
        <f t="shared" si="6"/>
        <v>8</v>
      </c>
      <c r="B11" s="13"/>
      <c r="C11" s="13"/>
      <c r="D11" s="13" t="s">
        <v>21</v>
      </c>
      <c r="E11" s="14">
        <v>3</v>
      </c>
      <c r="F11" s="15">
        <v>46.13</v>
      </c>
      <c r="G11" s="43">
        <v>68.89</v>
      </c>
      <c r="H11" s="43">
        <f t="shared" si="0"/>
        <v>13.778</v>
      </c>
      <c r="I11" s="44">
        <f t="shared" si="1"/>
        <v>82.668000000000006</v>
      </c>
      <c r="J11" s="43">
        <v>20</v>
      </c>
      <c r="K11" s="43">
        <f t="shared" si="2"/>
        <v>22.759999999999998</v>
      </c>
      <c r="L11" s="43">
        <f t="shared" si="3"/>
        <v>36.538000000000004</v>
      </c>
      <c r="M11" s="43">
        <v>48.17</v>
      </c>
      <c r="N11" s="43"/>
      <c r="O11" s="45">
        <f t="shared" si="7"/>
        <v>48.17</v>
      </c>
      <c r="P11" s="46">
        <f t="shared" si="8"/>
        <v>325.14750000000004</v>
      </c>
    </row>
    <row r="12" spans="1:18" customFormat="1" ht="15.6" customHeight="1" x14ac:dyDescent="0.2">
      <c r="A12" s="12">
        <f t="shared" si="6"/>
        <v>9</v>
      </c>
      <c r="B12" s="8"/>
      <c r="C12" s="8"/>
      <c r="D12" s="8" t="s">
        <v>21</v>
      </c>
      <c r="E12" s="9">
        <v>8</v>
      </c>
      <c r="F12" s="15">
        <v>46.13</v>
      </c>
      <c r="G12" s="43">
        <v>71.22</v>
      </c>
      <c r="H12" s="43">
        <f t="shared" si="0"/>
        <v>14.244</v>
      </c>
      <c r="I12" s="44">
        <f t="shared" si="1"/>
        <v>85.463999999999999</v>
      </c>
      <c r="J12" s="43">
        <v>20</v>
      </c>
      <c r="K12" s="43">
        <f t="shared" si="2"/>
        <v>25.089999999999996</v>
      </c>
      <c r="L12" s="43">
        <f t="shared" si="3"/>
        <v>39.333999999999996</v>
      </c>
      <c r="M12" s="43">
        <v>48.17</v>
      </c>
      <c r="N12" s="43"/>
      <c r="O12" s="45">
        <f t="shared" si="7"/>
        <v>48.17</v>
      </c>
      <c r="P12" s="46">
        <f t="shared" si="8"/>
        <v>325.14750000000004</v>
      </c>
      <c r="Q12" s="2"/>
      <c r="R12" s="2"/>
    </row>
    <row r="13" spans="1:18" customFormat="1" ht="15.6" customHeight="1" x14ac:dyDescent="0.2">
      <c r="A13" s="12">
        <f t="shared" si="6"/>
        <v>10</v>
      </c>
      <c r="B13" s="13"/>
      <c r="C13" s="13"/>
      <c r="D13" s="13" t="s">
        <v>22</v>
      </c>
      <c r="E13" s="14">
        <v>6</v>
      </c>
      <c r="F13" s="15">
        <v>54.21</v>
      </c>
      <c r="G13" s="43">
        <v>110.44</v>
      </c>
      <c r="H13" s="43">
        <f t="shared" si="0"/>
        <v>22.088000000000001</v>
      </c>
      <c r="I13" s="44">
        <f t="shared" si="1"/>
        <v>132.52799999999999</v>
      </c>
      <c r="J13" s="43">
        <v>20</v>
      </c>
      <c r="K13" s="43">
        <f t="shared" si="2"/>
        <v>56.23</v>
      </c>
      <c r="L13" s="43">
        <f t="shared" si="3"/>
        <v>78.317999999999984</v>
      </c>
      <c r="M13" s="43">
        <v>76.95</v>
      </c>
      <c r="N13" s="43">
        <v>3.67</v>
      </c>
      <c r="O13" s="45">
        <f t="shared" si="7"/>
        <v>80.62</v>
      </c>
      <c r="P13" s="46">
        <f t="shared" si="8"/>
        <v>544.18500000000006</v>
      </c>
    </row>
    <row r="14" spans="1:18" customFormat="1" ht="15.6" customHeight="1" x14ac:dyDescent="0.2">
      <c r="A14" s="12">
        <f t="shared" si="6"/>
        <v>11</v>
      </c>
      <c r="B14" s="13"/>
      <c r="C14" s="13"/>
      <c r="D14" s="13" t="s">
        <v>132</v>
      </c>
      <c r="E14" s="14">
        <v>4</v>
      </c>
      <c r="F14" s="15">
        <v>80</v>
      </c>
      <c r="G14" s="43">
        <v>99.25</v>
      </c>
      <c r="H14" s="43">
        <f t="shared" si="0"/>
        <v>19.850000000000001</v>
      </c>
      <c r="I14" s="44">
        <f t="shared" si="1"/>
        <v>119.1</v>
      </c>
      <c r="J14" s="43">
        <v>20</v>
      </c>
      <c r="K14" s="43">
        <f t="shared" si="2"/>
        <v>19.25</v>
      </c>
      <c r="L14" s="43">
        <f t="shared" si="3"/>
        <v>39.099999999999994</v>
      </c>
      <c r="M14" s="43">
        <v>69.31</v>
      </c>
      <c r="N14" s="43">
        <v>3.2</v>
      </c>
      <c r="O14" s="45">
        <f t="shared" si="7"/>
        <v>72.510000000000005</v>
      </c>
      <c r="P14" s="46">
        <f t="shared" si="8"/>
        <v>489.44250000000011</v>
      </c>
    </row>
    <row r="15" spans="1:18" customFormat="1" ht="15.6" customHeight="1" x14ac:dyDescent="0.2">
      <c r="A15" s="12">
        <f t="shared" si="6"/>
        <v>12</v>
      </c>
      <c r="B15" s="13"/>
      <c r="C15" s="13"/>
      <c r="D15" s="13" t="s">
        <v>23</v>
      </c>
      <c r="E15" s="14">
        <v>46</v>
      </c>
      <c r="F15" s="15">
        <v>46.5</v>
      </c>
      <c r="G15" s="43">
        <v>103.49</v>
      </c>
      <c r="H15" s="43">
        <f t="shared" si="0"/>
        <v>20.698</v>
      </c>
      <c r="I15" s="44">
        <f t="shared" si="1"/>
        <v>124.18799999999999</v>
      </c>
      <c r="J15" s="43">
        <v>20</v>
      </c>
      <c r="K15" s="43">
        <f t="shared" si="2"/>
        <v>56.989999999999995</v>
      </c>
      <c r="L15" s="43">
        <f t="shared" si="3"/>
        <v>77.687999999999988</v>
      </c>
      <c r="M15" s="43">
        <v>74.84</v>
      </c>
      <c r="N15" s="43">
        <v>1.75</v>
      </c>
      <c r="O15" s="45">
        <f t="shared" si="7"/>
        <v>76.59</v>
      </c>
      <c r="P15" s="46">
        <f t="shared" si="8"/>
        <v>516.98250000000007</v>
      </c>
    </row>
    <row r="16" spans="1:18" customFormat="1" ht="15.6" customHeight="1" x14ac:dyDescent="0.2">
      <c r="A16" s="12">
        <f t="shared" si="6"/>
        <v>13</v>
      </c>
      <c r="B16" s="13"/>
      <c r="C16" s="13"/>
      <c r="D16" s="13" t="s">
        <v>24</v>
      </c>
      <c r="E16" s="14">
        <v>24</v>
      </c>
      <c r="F16" s="15">
        <v>56.39</v>
      </c>
      <c r="G16" s="43">
        <v>83.5</v>
      </c>
      <c r="H16" s="43">
        <f t="shared" si="0"/>
        <v>16.7</v>
      </c>
      <c r="I16" s="44">
        <f t="shared" si="1"/>
        <v>100.2</v>
      </c>
      <c r="J16" s="43">
        <v>20</v>
      </c>
      <c r="K16" s="43">
        <f t="shared" si="2"/>
        <v>27.11</v>
      </c>
      <c r="L16" s="43">
        <f t="shared" si="3"/>
        <v>43.81</v>
      </c>
      <c r="M16" s="43">
        <v>56.53</v>
      </c>
      <c r="N16" s="43">
        <v>4.1399999999999997</v>
      </c>
      <c r="O16" s="45">
        <f t="shared" si="7"/>
        <v>60.67</v>
      </c>
      <c r="P16" s="46">
        <f t="shared" si="8"/>
        <v>409.52250000000004</v>
      </c>
    </row>
    <row r="17" spans="1:18" customFormat="1" ht="15.6" customHeight="1" x14ac:dyDescent="0.2">
      <c r="A17" s="12">
        <f t="shared" si="6"/>
        <v>14</v>
      </c>
      <c r="B17" s="13"/>
      <c r="C17" s="13"/>
      <c r="D17" s="13" t="s">
        <v>25</v>
      </c>
      <c r="E17" s="14">
        <v>3</v>
      </c>
      <c r="F17" s="15">
        <v>48.9</v>
      </c>
      <c r="G17" s="43">
        <v>66.819999999999993</v>
      </c>
      <c r="H17" s="43">
        <f t="shared" si="0"/>
        <v>13.363999999999999</v>
      </c>
      <c r="I17" s="44">
        <f t="shared" si="1"/>
        <v>80.183999999999997</v>
      </c>
      <c r="J17" s="43">
        <v>20</v>
      </c>
      <c r="K17" s="43">
        <f t="shared" si="2"/>
        <v>17.919999999999995</v>
      </c>
      <c r="L17" s="43">
        <f t="shared" si="3"/>
        <v>31.283999999999999</v>
      </c>
      <c r="M17" s="43">
        <v>44.88</v>
      </c>
      <c r="N17" s="43">
        <v>1.5</v>
      </c>
      <c r="O17" s="45">
        <f t="shared" si="7"/>
        <v>46.38</v>
      </c>
      <c r="P17" s="46">
        <f t="shared" si="8"/>
        <v>313.06500000000005</v>
      </c>
    </row>
    <row r="18" spans="1:18" customFormat="1" ht="15.6" customHeight="1" x14ac:dyDescent="0.2">
      <c r="A18" s="12">
        <f t="shared" si="6"/>
        <v>15</v>
      </c>
      <c r="B18" s="13"/>
      <c r="C18" s="13"/>
      <c r="D18" s="13" t="s">
        <v>26</v>
      </c>
      <c r="E18" s="14">
        <v>4</v>
      </c>
      <c r="F18" s="15">
        <v>40.64</v>
      </c>
      <c r="G18" s="43">
        <v>49.3</v>
      </c>
      <c r="H18" s="43">
        <f t="shared" si="0"/>
        <v>9.86</v>
      </c>
      <c r="I18" s="44">
        <f t="shared" si="1"/>
        <v>59.16</v>
      </c>
      <c r="J18" s="43">
        <v>20</v>
      </c>
      <c r="K18" s="43">
        <f t="shared" si="2"/>
        <v>8.6599999999999966</v>
      </c>
      <c r="L18" s="43">
        <f t="shared" si="3"/>
        <v>18.519999999999996</v>
      </c>
      <c r="M18" s="43">
        <v>28.2</v>
      </c>
      <c r="N18" s="43">
        <v>3.96</v>
      </c>
      <c r="O18" s="45">
        <f t="shared" si="7"/>
        <v>32.159999999999997</v>
      </c>
      <c r="P18" s="46">
        <f t="shared" si="8"/>
        <v>217.08</v>
      </c>
    </row>
    <row r="19" spans="1:18" customFormat="1" ht="15.6" customHeight="1" x14ac:dyDescent="0.2">
      <c r="A19" s="12">
        <f t="shared" si="6"/>
        <v>16</v>
      </c>
      <c r="B19" s="13"/>
      <c r="C19" s="13"/>
      <c r="D19" s="13" t="s">
        <v>27</v>
      </c>
      <c r="E19" s="14">
        <v>2</v>
      </c>
      <c r="F19" s="15">
        <v>30.25</v>
      </c>
      <c r="G19" s="43">
        <v>44.68</v>
      </c>
      <c r="H19" s="43">
        <f t="shared" si="0"/>
        <v>8.9359999999999999</v>
      </c>
      <c r="I19" s="44">
        <f t="shared" si="1"/>
        <v>53.616</v>
      </c>
      <c r="J19" s="43">
        <v>20</v>
      </c>
      <c r="K19" s="43">
        <f t="shared" si="2"/>
        <v>14.43</v>
      </c>
      <c r="L19" s="43">
        <f t="shared" si="3"/>
        <v>23.366</v>
      </c>
      <c r="M19" s="43">
        <v>19.07</v>
      </c>
      <c r="N19" s="43"/>
      <c r="O19" s="45">
        <f t="shared" si="7"/>
        <v>19.07</v>
      </c>
      <c r="P19" s="46">
        <f t="shared" si="8"/>
        <v>128.7225</v>
      </c>
    </row>
    <row r="20" spans="1:18" customFormat="1" ht="15.6" customHeight="1" x14ac:dyDescent="0.2">
      <c r="A20" s="12">
        <f t="shared" si="6"/>
        <v>17</v>
      </c>
      <c r="B20" s="13"/>
      <c r="C20" s="13"/>
      <c r="D20" s="13" t="s">
        <v>28</v>
      </c>
      <c r="E20" s="14">
        <v>10</v>
      </c>
      <c r="F20" s="15">
        <v>58.73</v>
      </c>
      <c r="G20" s="43">
        <v>81.650000000000006</v>
      </c>
      <c r="H20" s="43">
        <f t="shared" si="0"/>
        <v>16.330000000000002</v>
      </c>
      <c r="I20" s="44">
        <f t="shared" si="1"/>
        <v>97.98</v>
      </c>
      <c r="J20" s="43">
        <v>20</v>
      </c>
      <c r="K20" s="43">
        <f t="shared" si="2"/>
        <v>22.920000000000009</v>
      </c>
      <c r="L20" s="43">
        <f t="shared" si="3"/>
        <v>39.250000000000007</v>
      </c>
      <c r="M20" s="43">
        <v>51.06</v>
      </c>
      <c r="N20" s="43"/>
      <c r="O20" s="45">
        <f t="shared" si="7"/>
        <v>51.06</v>
      </c>
      <c r="P20" s="46">
        <f t="shared" si="8"/>
        <v>344.65499999999997</v>
      </c>
    </row>
    <row r="21" spans="1:18" customFormat="1" ht="15.6" customHeight="1" x14ac:dyDescent="0.2">
      <c r="A21" s="12">
        <f t="shared" si="6"/>
        <v>18</v>
      </c>
      <c r="B21" s="13"/>
      <c r="C21" s="13"/>
      <c r="D21" s="13" t="s">
        <v>28</v>
      </c>
      <c r="E21" s="14">
        <v>5</v>
      </c>
      <c r="F21" s="15">
        <v>58.08</v>
      </c>
      <c r="G21" s="43">
        <v>80.39</v>
      </c>
      <c r="H21" s="43">
        <f t="shared" si="0"/>
        <v>16.077999999999999</v>
      </c>
      <c r="I21" s="44">
        <f t="shared" si="1"/>
        <v>96.468000000000004</v>
      </c>
      <c r="J21" s="43">
        <v>20</v>
      </c>
      <c r="K21" s="43">
        <f t="shared" si="2"/>
        <v>22.310000000000002</v>
      </c>
      <c r="L21" s="43">
        <f t="shared" si="3"/>
        <v>38.388000000000005</v>
      </c>
      <c r="M21" s="43">
        <v>49.92</v>
      </c>
      <c r="N21" s="43">
        <v>2.08</v>
      </c>
      <c r="O21" s="45">
        <f t="shared" si="7"/>
        <v>52</v>
      </c>
      <c r="P21" s="46">
        <f t="shared" si="8"/>
        <v>351</v>
      </c>
    </row>
    <row r="22" spans="1:18" customFormat="1" ht="15.6" customHeight="1" x14ac:dyDescent="0.2">
      <c r="A22" s="12">
        <f t="shared" si="6"/>
        <v>19</v>
      </c>
      <c r="B22" s="13"/>
      <c r="C22" s="13"/>
      <c r="D22" s="13" t="s">
        <v>158</v>
      </c>
      <c r="E22" s="14">
        <v>1</v>
      </c>
      <c r="F22" s="15">
        <v>72.099999999999994</v>
      </c>
      <c r="G22" s="43">
        <v>86.53</v>
      </c>
      <c r="H22" s="43">
        <f t="shared" si="0"/>
        <v>17.306000000000001</v>
      </c>
      <c r="I22" s="44">
        <f t="shared" si="1"/>
        <v>103.836</v>
      </c>
      <c r="J22" s="43">
        <v>20</v>
      </c>
      <c r="K22" s="43">
        <f t="shared" si="2"/>
        <v>14.430000000000007</v>
      </c>
      <c r="L22" s="43">
        <f t="shared" si="3"/>
        <v>31.736000000000004</v>
      </c>
      <c r="M22" s="43">
        <v>59.82</v>
      </c>
      <c r="N22" s="43">
        <v>3.49</v>
      </c>
      <c r="O22" s="45">
        <f t="shared" si="7"/>
        <v>63.31</v>
      </c>
      <c r="P22" s="46">
        <f t="shared" si="8"/>
        <v>427.34250000000003</v>
      </c>
      <c r="Q22" s="2"/>
      <c r="R22" s="2"/>
    </row>
    <row r="23" spans="1:18" customFormat="1" ht="15.6" customHeight="1" x14ac:dyDescent="0.2">
      <c r="A23" s="12">
        <f t="shared" si="6"/>
        <v>20</v>
      </c>
      <c r="B23" s="13"/>
      <c r="C23" s="13"/>
      <c r="D23" s="13" t="s">
        <v>133</v>
      </c>
      <c r="E23" s="14">
        <v>10</v>
      </c>
      <c r="F23" s="15">
        <v>98.18</v>
      </c>
      <c r="G23" s="43">
        <v>72.53</v>
      </c>
      <c r="H23" s="43">
        <f t="shared" si="0"/>
        <v>14.506</v>
      </c>
      <c r="I23" s="44">
        <f t="shared" si="1"/>
        <v>87.036000000000001</v>
      </c>
      <c r="J23" s="43">
        <v>20</v>
      </c>
      <c r="K23" s="43">
        <f t="shared" si="2"/>
        <v>-25.650000000000006</v>
      </c>
      <c r="L23" s="43">
        <f t="shared" si="3"/>
        <v>-11.144000000000005</v>
      </c>
      <c r="M23" s="43">
        <v>46.61</v>
      </c>
      <c r="N23" s="43">
        <v>2.5</v>
      </c>
      <c r="O23" s="45">
        <f t="shared" si="7"/>
        <v>49.11</v>
      </c>
      <c r="P23" s="46">
        <f t="shared" si="8"/>
        <v>331.49250000000001</v>
      </c>
      <c r="Q23" s="2"/>
      <c r="R23" s="2"/>
    </row>
    <row r="24" spans="1:18" customFormat="1" ht="15.6" customHeight="1" x14ac:dyDescent="0.2">
      <c r="A24" s="12">
        <f t="shared" si="6"/>
        <v>21</v>
      </c>
      <c r="B24" s="13"/>
      <c r="C24" s="13"/>
      <c r="D24" s="13" t="s">
        <v>134</v>
      </c>
      <c r="E24" s="14">
        <v>28</v>
      </c>
      <c r="F24" s="15">
        <v>40.89</v>
      </c>
      <c r="G24" s="43">
        <v>67.040000000000006</v>
      </c>
      <c r="H24" s="43">
        <f t="shared" si="0"/>
        <v>13.408000000000001</v>
      </c>
      <c r="I24" s="44">
        <f t="shared" si="1"/>
        <v>80.448000000000008</v>
      </c>
      <c r="J24" s="43">
        <v>20</v>
      </c>
      <c r="K24" s="43">
        <f t="shared" si="2"/>
        <v>26.150000000000006</v>
      </c>
      <c r="L24" s="43">
        <f t="shared" si="3"/>
        <v>39.558000000000007</v>
      </c>
      <c r="M24" s="43">
        <v>40.270000000000003</v>
      </c>
      <c r="N24" s="43"/>
      <c r="O24" s="45">
        <f t="shared" si="7"/>
        <v>40.270000000000003</v>
      </c>
      <c r="P24" s="46">
        <f t="shared" si="8"/>
        <v>271.82250000000005</v>
      </c>
      <c r="Q24" s="2"/>
      <c r="R24" s="2"/>
    </row>
    <row r="25" spans="1:18" customFormat="1" ht="15.6" customHeight="1" x14ac:dyDescent="0.2">
      <c r="A25" s="12">
        <f t="shared" si="6"/>
        <v>22</v>
      </c>
      <c r="B25" s="13"/>
      <c r="C25" s="13"/>
      <c r="D25" s="13" t="s">
        <v>29</v>
      </c>
      <c r="E25" s="14">
        <v>1</v>
      </c>
      <c r="F25" s="15">
        <v>82.71</v>
      </c>
      <c r="G25" s="43">
        <v>120.25</v>
      </c>
      <c r="H25" s="43">
        <f t="shared" si="0"/>
        <v>24.05</v>
      </c>
      <c r="I25" s="44">
        <f t="shared" si="1"/>
        <v>144.30000000000001</v>
      </c>
      <c r="J25" s="43">
        <v>20</v>
      </c>
      <c r="K25" s="43">
        <f t="shared" si="2"/>
        <v>37.540000000000006</v>
      </c>
      <c r="L25" s="43">
        <f t="shared" si="3"/>
        <v>61.590000000000018</v>
      </c>
      <c r="M25" s="43">
        <v>87.11</v>
      </c>
      <c r="N25" s="43">
        <v>6.96</v>
      </c>
      <c r="O25" s="45">
        <f t="shared" si="7"/>
        <v>94.07</v>
      </c>
      <c r="P25" s="46">
        <f t="shared" si="8"/>
        <v>634.97249999999997</v>
      </c>
    </row>
    <row r="26" spans="1:18" customFormat="1" ht="15.6" customHeight="1" x14ac:dyDescent="0.2">
      <c r="A26" s="12">
        <f t="shared" si="6"/>
        <v>23</v>
      </c>
      <c r="B26" s="13"/>
      <c r="C26" s="13"/>
      <c r="D26" s="13" t="s">
        <v>30</v>
      </c>
      <c r="E26" s="14">
        <v>12</v>
      </c>
      <c r="F26" s="15">
        <v>79.95</v>
      </c>
      <c r="G26" s="43">
        <v>94.52</v>
      </c>
      <c r="H26" s="43">
        <f t="shared" si="0"/>
        <v>18.904</v>
      </c>
      <c r="I26" s="44">
        <f t="shared" si="1"/>
        <v>113.42399999999999</v>
      </c>
      <c r="J26" s="43">
        <v>20</v>
      </c>
      <c r="K26" s="43">
        <f t="shared" si="2"/>
        <v>14.569999999999993</v>
      </c>
      <c r="L26" s="43">
        <f t="shared" si="3"/>
        <v>33.47399999999999</v>
      </c>
      <c r="M26" s="43">
        <v>67.39</v>
      </c>
      <c r="N26" s="43">
        <v>6.96</v>
      </c>
      <c r="O26" s="45">
        <f t="shared" si="7"/>
        <v>74.349999999999994</v>
      </c>
      <c r="P26" s="46">
        <f t="shared" si="8"/>
        <v>501.86249999999995</v>
      </c>
    </row>
    <row r="27" spans="1:18" customFormat="1" ht="15.6" customHeight="1" x14ac:dyDescent="0.2">
      <c r="A27" s="12">
        <f t="shared" si="6"/>
        <v>24</v>
      </c>
      <c r="B27" s="13"/>
      <c r="C27" s="13"/>
      <c r="D27" s="13" t="s">
        <v>31</v>
      </c>
      <c r="E27" s="14">
        <v>4</v>
      </c>
      <c r="F27" s="15">
        <v>92.37</v>
      </c>
      <c r="G27" s="43">
        <v>94.58</v>
      </c>
      <c r="H27" s="43">
        <f t="shared" si="0"/>
        <v>18.916</v>
      </c>
      <c r="I27" s="44">
        <f t="shared" si="1"/>
        <v>113.496</v>
      </c>
      <c r="J27" s="43">
        <v>20</v>
      </c>
      <c r="K27" s="43">
        <f t="shared" si="2"/>
        <v>2.2099999999999937</v>
      </c>
      <c r="L27" s="43">
        <f t="shared" si="3"/>
        <v>21.125999999999991</v>
      </c>
      <c r="M27" s="43">
        <v>69.31</v>
      </c>
      <c r="N27" s="43">
        <v>5.8</v>
      </c>
      <c r="O27" s="45">
        <f t="shared" si="7"/>
        <v>75.11</v>
      </c>
      <c r="P27" s="46">
        <f t="shared" si="8"/>
        <v>506.99250000000001</v>
      </c>
    </row>
    <row r="28" spans="1:18" customFormat="1" ht="15.6" customHeight="1" x14ac:dyDescent="0.2">
      <c r="A28" s="12">
        <f t="shared" si="6"/>
        <v>25</v>
      </c>
      <c r="B28" s="13"/>
      <c r="C28" s="13"/>
      <c r="D28" s="13" t="s">
        <v>32</v>
      </c>
      <c r="E28" s="14">
        <v>15</v>
      </c>
      <c r="F28" s="15">
        <v>53.43</v>
      </c>
      <c r="G28" s="43">
        <v>96.02</v>
      </c>
      <c r="H28" s="43">
        <f t="shared" si="0"/>
        <v>19.204000000000001</v>
      </c>
      <c r="I28" s="44">
        <f t="shared" si="1"/>
        <v>115.22399999999999</v>
      </c>
      <c r="J28" s="43">
        <v>20</v>
      </c>
      <c r="K28" s="43">
        <f t="shared" si="2"/>
        <v>42.589999999999996</v>
      </c>
      <c r="L28" s="43">
        <f t="shared" si="3"/>
        <v>61.79399999999999</v>
      </c>
      <c r="M28" s="43">
        <v>67.92</v>
      </c>
      <c r="N28" s="43">
        <v>6.96</v>
      </c>
      <c r="O28" s="45">
        <f t="shared" si="7"/>
        <v>74.88</v>
      </c>
      <c r="P28" s="46">
        <f t="shared" si="8"/>
        <v>505.44</v>
      </c>
    </row>
    <row r="29" spans="1:18" customFormat="1" ht="15.6" customHeight="1" x14ac:dyDescent="0.2">
      <c r="A29" s="12">
        <f t="shared" si="6"/>
        <v>26</v>
      </c>
      <c r="B29" s="13"/>
      <c r="C29" s="13"/>
      <c r="D29" s="13" t="s">
        <v>33</v>
      </c>
      <c r="E29" s="14">
        <v>3</v>
      </c>
      <c r="F29" s="15">
        <v>72.25</v>
      </c>
      <c r="G29" s="43">
        <v>61.31</v>
      </c>
      <c r="H29" s="43">
        <f t="shared" si="0"/>
        <v>12.262</v>
      </c>
      <c r="I29" s="44">
        <f t="shared" si="1"/>
        <v>73.572000000000003</v>
      </c>
      <c r="J29" s="43">
        <v>20</v>
      </c>
      <c r="K29" s="43">
        <f t="shared" si="2"/>
        <v>-10.939999999999998</v>
      </c>
      <c r="L29" s="43">
        <f t="shared" si="3"/>
        <v>1.3220000000000027</v>
      </c>
      <c r="M29" s="43">
        <v>60.02</v>
      </c>
      <c r="N29" s="43">
        <v>3</v>
      </c>
      <c r="O29" s="45">
        <f t="shared" si="7"/>
        <v>63.02</v>
      </c>
      <c r="P29" s="46">
        <f t="shared" si="8"/>
        <v>425.38500000000005</v>
      </c>
    </row>
    <row r="30" spans="1:18" customFormat="1" ht="15.6" customHeight="1" x14ac:dyDescent="0.2">
      <c r="A30" s="12">
        <f t="shared" si="6"/>
        <v>27</v>
      </c>
      <c r="B30" s="13"/>
      <c r="C30" s="13"/>
      <c r="D30" s="13" t="s">
        <v>34</v>
      </c>
      <c r="E30" s="14">
        <v>1</v>
      </c>
      <c r="F30" s="15">
        <v>34.869999999999997</v>
      </c>
      <c r="G30" s="43">
        <v>75.52</v>
      </c>
      <c r="H30" s="43">
        <f t="shared" si="0"/>
        <v>15.103999999999999</v>
      </c>
      <c r="I30" s="44">
        <f t="shared" si="1"/>
        <v>90.623999999999995</v>
      </c>
      <c r="J30" s="43">
        <v>20</v>
      </c>
      <c r="K30" s="43">
        <f t="shared" si="2"/>
        <v>40.65</v>
      </c>
      <c r="L30" s="43">
        <f t="shared" si="3"/>
        <v>55.753999999999998</v>
      </c>
      <c r="M30" s="43">
        <v>49.91</v>
      </c>
      <c r="N30" s="43"/>
      <c r="O30" s="45">
        <f t="shared" si="7"/>
        <v>49.91</v>
      </c>
      <c r="P30" s="46">
        <f t="shared" si="8"/>
        <v>336.89249999999998</v>
      </c>
    </row>
    <row r="31" spans="1:18" customFormat="1" ht="15.6" customHeight="1" x14ac:dyDescent="0.2">
      <c r="A31" s="12">
        <f t="shared" si="6"/>
        <v>28</v>
      </c>
      <c r="B31" s="13"/>
      <c r="C31" s="13"/>
      <c r="D31" s="13" t="s">
        <v>35</v>
      </c>
      <c r="E31" s="14">
        <v>12</v>
      </c>
      <c r="F31" s="15">
        <v>36.4</v>
      </c>
      <c r="G31" s="43">
        <v>79.2</v>
      </c>
      <c r="H31" s="43">
        <f t="shared" si="0"/>
        <v>15.840000000000002</v>
      </c>
      <c r="I31" s="44">
        <f t="shared" si="1"/>
        <v>95.04</v>
      </c>
      <c r="J31" s="43">
        <v>20</v>
      </c>
      <c r="K31" s="43">
        <f t="shared" si="2"/>
        <v>42.800000000000004</v>
      </c>
      <c r="L31" s="43">
        <f t="shared" si="3"/>
        <v>58.640000000000008</v>
      </c>
      <c r="M31" s="43">
        <v>51.84</v>
      </c>
      <c r="N31" s="43">
        <v>1.76</v>
      </c>
      <c r="O31" s="45">
        <f t="shared" si="7"/>
        <v>53.6</v>
      </c>
      <c r="P31" s="46">
        <f t="shared" si="8"/>
        <v>361.8</v>
      </c>
    </row>
    <row r="32" spans="1:18" customFormat="1" ht="15.6" customHeight="1" x14ac:dyDescent="0.2">
      <c r="A32" s="12">
        <f t="shared" si="6"/>
        <v>29</v>
      </c>
      <c r="B32" s="13"/>
      <c r="C32" s="13"/>
      <c r="D32" s="13" t="s">
        <v>135</v>
      </c>
      <c r="E32" s="14">
        <v>19</v>
      </c>
      <c r="F32" s="15">
        <v>83.76</v>
      </c>
      <c r="G32" s="43">
        <v>83.4</v>
      </c>
      <c r="H32" s="43">
        <f t="shared" si="0"/>
        <v>16.680000000000003</v>
      </c>
      <c r="I32" s="44">
        <f t="shared" si="1"/>
        <v>100.08000000000001</v>
      </c>
      <c r="J32" s="43">
        <v>20</v>
      </c>
      <c r="K32" s="43">
        <f t="shared" si="2"/>
        <v>-0.35999999999999943</v>
      </c>
      <c r="L32" s="43">
        <f t="shared" si="3"/>
        <v>16.320000000000007</v>
      </c>
      <c r="M32" s="43">
        <v>54.01</v>
      </c>
      <c r="N32" s="43">
        <v>2.08</v>
      </c>
      <c r="O32" s="45">
        <f t="shared" si="7"/>
        <v>56.089999999999996</v>
      </c>
      <c r="P32" s="46">
        <f t="shared" si="8"/>
        <v>378.60750000000002</v>
      </c>
      <c r="Q32" s="2"/>
      <c r="R32" s="2"/>
    </row>
    <row r="33" spans="1:18" customFormat="1" ht="15.6" customHeight="1" x14ac:dyDescent="0.2">
      <c r="A33" s="12">
        <f t="shared" si="6"/>
        <v>30</v>
      </c>
      <c r="B33" s="13"/>
      <c r="C33" s="13"/>
      <c r="D33" s="13" t="s">
        <v>36</v>
      </c>
      <c r="E33" s="14">
        <v>3</v>
      </c>
      <c r="F33" s="15">
        <v>130.94</v>
      </c>
      <c r="G33" s="43">
        <v>109.97</v>
      </c>
      <c r="H33" s="43">
        <f t="shared" si="0"/>
        <v>21.994</v>
      </c>
      <c r="I33" s="44">
        <f t="shared" si="1"/>
        <v>131.964</v>
      </c>
      <c r="J33" s="43">
        <v>20</v>
      </c>
      <c r="K33" s="43">
        <f t="shared" si="2"/>
        <v>-20.97</v>
      </c>
      <c r="L33" s="43">
        <f t="shared" si="3"/>
        <v>1.0240000000000009</v>
      </c>
      <c r="M33" s="43">
        <v>81.23</v>
      </c>
      <c r="N33" s="43">
        <v>7.9</v>
      </c>
      <c r="O33" s="45">
        <f t="shared" si="7"/>
        <v>89.13000000000001</v>
      </c>
      <c r="P33" s="46">
        <f t="shared" si="8"/>
        <v>601.62750000000005</v>
      </c>
    </row>
    <row r="34" spans="1:18" customFormat="1" ht="15.6" customHeight="1" x14ac:dyDescent="0.2">
      <c r="A34" s="12">
        <f t="shared" si="6"/>
        <v>31</v>
      </c>
      <c r="B34" s="13"/>
      <c r="C34" s="13"/>
      <c r="D34" s="13" t="s">
        <v>37</v>
      </c>
      <c r="E34" s="14">
        <v>12</v>
      </c>
      <c r="F34" s="15">
        <v>56.08</v>
      </c>
      <c r="G34" s="43">
        <v>93.28</v>
      </c>
      <c r="H34" s="43">
        <f t="shared" si="0"/>
        <v>18.656000000000002</v>
      </c>
      <c r="I34" s="44">
        <f t="shared" si="1"/>
        <v>111.93600000000001</v>
      </c>
      <c r="J34" s="43">
        <v>20</v>
      </c>
      <c r="K34" s="43">
        <f t="shared" si="2"/>
        <v>37.200000000000003</v>
      </c>
      <c r="L34" s="43">
        <f t="shared" si="3"/>
        <v>55.856000000000009</v>
      </c>
      <c r="M34" s="43">
        <v>65.62</v>
      </c>
      <c r="N34" s="43"/>
      <c r="O34" s="45">
        <f t="shared" si="7"/>
        <v>65.62</v>
      </c>
      <c r="P34" s="46">
        <f t="shared" si="8"/>
        <v>442.93500000000012</v>
      </c>
    </row>
    <row r="35" spans="1:18" customFormat="1" ht="15.6" customHeight="1" x14ac:dyDescent="0.2">
      <c r="A35" s="12">
        <f t="shared" si="6"/>
        <v>32</v>
      </c>
      <c r="B35" s="13"/>
      <c r="C35" s="13"/>
      <c r="D35" s="13" t="s">
        <v>38</v>
      </c>
      <c r="E35" s="14">
        <v>17</v>
      </c>
      <c r="F35" s="15">
        <v>51.15</v>
      </c>
      <c r="G35" s="43">
        <v>81.709999999999994</v>
      </c>
      <c r="H35" s="43">
        <f t="shared" si="0"/>
        <v>16.341999999999999</v>
      </c>
      <c r="I35" s="44">
        <f t="shared" si="1"/>
        <v>98.051999999999992</v>
      </c>
      <c r="J35" s="43">
        <v>20</v>
      </c>
      <c r="K35" s="43">
        <f t="shared" si="2"/>
        <v>30.559999999999995</v>
      </c>
      <c r="L35" s="43">
        <f t="shared" si="3"/>
        <v>46.901999999999994</v>
      </c>
      <c r="M35" s="43">
        <v>51.83</v>
      </c>
      <c r="N35" s="43">
        <v>1.68</v>
      </c>
      <c r="O35" s="45">
        <f t="shared" si="7"/>
        <v>53.51</v>
      </c>
      <c r="P35" s="46">
        <f t="shared" si="8"/>
        <v>361.19250000000005</v>
      </c>
    </row>
    <row r="36" spans="1:18" customFormat="1" ht="15.6" customHeight="1" x14ac:dyDescent="0.2">
      <c r="A36" s="12">
        <f t="shared" si="6"/>
        <v>33</v>
      </c>
      <c r="B36" s="8"/>
      <c r="C36" s="8"/>
      <c r="D36" s="8" t="s">
        <v>160</v>
      </c>
      <c r="E36" s="9">
        <v>16</v>
      </c>
      <c r="F36" s="15">
        <v>27.24</v>
      </c>
      <c r="G36" s="43">
        <v>66.760000000000005</v>
      </c>
      <c r="H36" s="43">
        <f t="shared" ref="H36:H67" si="9">G36*20%</f>
        <v>13.352000000000002</v>
      </c>
      <c r="I36" s="44">
        <f t="shared" ref="I36:I67" si="10">G36+H36</f>
        <v>80.112000000000009</v>
      </c>
      <c r="J36" s="43">
        <v>20</v>
      </c>
      <c r="K36" s="43">
        <f t="shared" ref="K36:K67" si="11">G36-F36</f>
        <v>39.52000000000001</v>
      </c>
      <c r="L36" s="43">
        <f t="shared" ref="L36:L67" si="12">I36-F36</f>
        <v>52.872000000000014</v>
      </c>
      <c r="M36" s="43">
        <v>38.909999999999997</v>
      </c>
      <c r="N36" s="43">
        <v>2.5</v>
      </c>
      <c r="O36" s="45">
        <f t="shared" si="7"/>
        <v>41.41</v>
      </c>
      <c r="P36" s="46">
        <f t="shared" si="8"/>
        <v>279.51749999999998</v>
      </c>
      <c r="Q36" s="2"/>
      <c r="R36" s="2"/>
    </row>
    <row r="37" spans="1:18" customFormat="1" ht="15.6" customHeight="1" x14ac:dyDescent="0.2">
      <c r="A37" s="12">
        <f t="shared" ref="A37:A68" si="13">A36+1</f>
        <v>34</v>
      </c>
      <c r="B37" s="13"/>
      <c r="C37" s="13"/>
      <c r="D37" s="13" t="s">
        <v>39</v>
      </c>
      <c r="E37" s="14">
        <v>2</v>
      </c>
      <c r="F37" s="15">
        <v>36.549999999999997</v>
      </c>
      <c r="G37" s="43">
        <v>60.88</v>
      </c>
      <c r="H37" s="43">
        <f t="shared" si="9"/>
        <v>12.176000000000002</v>
      </c>
      <c r="I37" s="44">
        <f t="shared" si="10"/>
        <v>73.056000000000012</v>
      </c>
      <c r="J37" s="43">
        <v>20</v>
      </c>
      <c r="K37" s="43">
        <f t="shared" si="11"/>
        <v>24.330000000000005</v>
      </c>
      <c r="L37" s="43">
        <f t="shared" si="12"/>
        <v>36.506000000000014</v>
      </c>
      <c r="M37" s="43">
        <v>36.44</v>
      </c>
      <c r="N37" s="43"/>
      <c r="O37" s="45">
        <f t="shared" ref="O37:O68" si="14">M37+N37</f>
        <v>36.44</v>
      </c>
      <c r="P37" s="46">
        <f t="shared" ref="P37:P68" si="15">O37*1620*5%/12</f>
        <v>245.97</v>
      </c>
    </row>
    <row r="38" spans="1:18" customFormat="1" ht="15.6" customHeight="1" x14ac:dyDescent="0.2">
      <c r="A38" s="12">
        <f t="shared" si="13"/>
        <v>35</v>
      </c>
      <c r="B38" s="13"/>
      <c r="C38" s="13"/>
      <c r="D38" s="13" t="s">
        <v>39</v>
      </c>
      <c r="E38" s="14">
        <v>16</v>
      </c>
      <c r="F38" s="15">
        <v>50.37</v>
      </c>
      <c r="G38" s="43">
        <v>80.709999999999994</v>
      </c>
      <c r="H38" s="43">
        <f t="shared" si="9"/>
        <v>16.141999999999999</v>
      </c>
      <c r="I38" s="44">
        <f t="shared" si="10"/>
        <v>96.85199999999999</v>
      </c>
      <c r="J38" s="43">
        <v>20</v>
      </c>
      <c r="K38" s="43">
        <f t="shared" si="11"/>
        <v>30.339999999999996</v>
      </c>
      <c r="L38" s="43">
        <f t="shared" si="12"/>
        <v>46.481999999999992</v>
      </c>
      <c r="M38" s="43">
        <v>50.82</v>
      </c>
      <c r="N38" s="43"/>
      <c r="O38" s="45">
        <f t="shared" si="14"/>
        <v>50.82</v>
      </c>
      <c r="P38" s="46">
        <f t="shared" si="15"/>
        <v>343.03500000000003</v>
      </c>
    </row>
    <row r="39" spans="1:18" customFormat="1" ht="15.6" customHeight="1" x14ac:dyDescent="0.2">
      <c r="A39" s="12">
        <f t="shared" si="13"/>
        <v>36</v>
      </c>
      <c r="B39" s="13"/>
      <c r="C39" s="13"/>
      <c r="D39" s="13" t="s">
        <v>136</v>
      </c>
      <c r="E39" s="14">
        <v>8</v>
      </c>
      <c r="F39" s="15">
        <v>40.76</v>
      </c>
      <c r="G39" s="43">
        <v>86.48</v>
      </c>
      <c r="H39" s="43">
        <f t="shared" si="9"/>
        <v>17.296000000000003</v>
      </c>
      <c r="I39" s="44">
        <f t="shared" si="10"/>
        <v>103.77600000000001</v>
      </c>
      <c r="J39" s="43">
        <v>20</v>
      </c>
      <c r="K39" s="43">
        <f t="shared" si="11"/>
        <v>45.720000000000006</v>
      </c>
      <c r="L39" s="43">
        <f t="shared" si="12"/>
        <v>63.016000000000012</v>
      </c>
      <c r="M39" s="43">
        <v>56.6</v>
      </c>
      <c r="N39" s="43">
        <v>1.5</v>
      </c>
      <c r="O39" s="45">
        <f t="shared" si="14"/>
        <v>58.1</v>
      </c>
      <c r="P39" s="46">
        <f t="shared" si="15"/>
        <v>392.17500000000001</v>
      </c>
      <c r="Q39" s="2"/>
      <c r="R39" s="2"/>
    </row>
    <row r="40" spans="1:18" customFormat="1" ht="15.6" customHeight="1" x14ac:dyDescent="0.2">
      <c r="A40" s="12">
        <f t="shared" si="13"/>
        <v>37</v>
      </c>
      <c r="B40" s="13"/>
      <c r="C40" s="13"/>
      <c r="D40" s="13" t="s">
        <v>40</v>
      </c>
      <c r="E40" s="14">
        <v>10</v>
      </c>
      <c r="F40" s="15">
        <v>35.96</v>
      </c>
      <c r="G40" s="43">
        <v>83.93</v>
      </c>
      <c r="H40" s="43">
        <f t="shared" si="9"/>
        <v>16.786000000000001</v>
      </c>
      <c r="I40" s="44">
        <f t="shared" si="10"/>
        <v>100.71600000000001</v>
      </c>
      <c r="J40" s="43">
        <v>20</v>
      </c>
      <c r="K40" s="43">
        <f t="shared" si="11"/>
        <v>47.970000000000006</v>
      </c>
      <c r="L40" s="43">
        <f t="shared" si="12"/>
        <v>64.756</v>
      </c>
      <c r="M40" s="43">
        <v>54.36</v>
      </c>
      <c r="N40" s="43">
        <v>2.5</v>
      </c>
      <c r="O40" s="45">
        <f t="shared" si="14"/>
        <v>56.86</v>
      </c>
      <c r="P40" s="46">
        <f t="shared" si="15"/>
        <v>383.80500000000001</v>
      </c>
    </row>
    <row r="41" spans="1:18" customFormat="1" ht="15.6" customHeight="1" x14ac:dyDescent="0.2">
      <c r="A41" s="12">
        <f t="shared" si="13"/>
        <v>38</v>
      </c>
      <c r="B41" s="13"/>
      <c r="C41" s="13"/>
      <c r="D41" s="13" t="s">
        <v>137</v>
      </c>
      <c r="E41" s="14">
        <v>7</v>
      </c>
      <c r="F41" s="15">
        <v>57.79</v>
      </c>
      <c r="G41" s="43">
        <v>56.9</v>
      </c>
      <c r="H41" s="43">
        <f t="shared" si="9"/>
        <v>11.38</v>
      </c>
      <c r="I41" s="44">
        <f t="shared" si="10"/>
        <v>68.28</v>
      </c>
      <c r="J41" s="43">
        <v>20</v>
      </c>
      <c r="K41" s="43">
        <f t="shared" si="11"/>
        <v>-0.89000000000000057</v>
      </c>
      <c r="L41" s="43">
        <f t="shared" si="12"/>
        <v>10.490000000000002</v>
      </c>
      <c r="M41" s="43">
        <v>38.39</v>
      </c>
      <c r="N41" s="43">
        <v>6.9</v>
      </c>
      <c r="O41" s="45">
        <f t="shared" si="14"/>
        <v>45.29</v>
      </c>
      <c r="P41" s="46">
        <f t="shared" si="15"/>
        <v>305.70750000000004</v>
      </c>
      <c r="Q41" s="2"/>
      <c r="R41" s="2"/>
    </row>
    <row r="42" spans="1:18" customFormat="1" ht="15.6" customHeight="1" x14ac:dyDescent="0.2">
      <c r="A42" s="12">
        <f t="shared" si="13"/>
        <v>39</v>
      </c>
      <c r="B42" s="13"/>
      <c r="C42" s="13"/>
      <c r="D42" s="13" t="s">
        <v>41</v>
      </c>
      <c r="E42" s="14">
        <v>21</v>
      </c>
      <c r="F42" s="15">
        <v>86.48</v>
      </c>
      <c r="G42" s="43">
        <v>94.8</v>
      </c>
      <c r="H42" s="43">
        <f t="shared" si="9"/>
        <v>18.96</v>
      </c>
      <c r="I42" s="44">
        <f t="shared" si="10"/>
        <v>113.75999999999999</v>
      </c>
      <c r="J42" s="43">
        <v>20</v>
      </c>
      <c r="K42" s="43">
        <f t="shared" si="11"/>
        <v>8.3199999999999932</v>
      </c>
      <c r="L42" s="43">
        <f t="shared" si="12"/>
        <v>27.279999999999987</v>
      </c>
      <c r="M42" s="43">
        <v>65.62</v>
      </c>
      <c r="N42" s="43">
        <v>6.9</v>
      </c>
      <c r="O42" s="45">
        <f t="shared" si="14"/>
        <v>72.52000000000001</v>
      </c>
      <c r="P42" s="46">
        <f t="shared" si="15"/>
        <v>489.51000000000016</v>
      </c>
    </row>
    <row r="43" spans="1:18" customFormat="1" ht="15.6" customHeight="1" x14ac:dyDescent="0.2">
      <c r="A43" s="12">
        <f t="shared" si="13"/>
        <v>40</v>
      </c>
      <c r="B43" s="13"/>
      <c r="C43" s="13"/>
      <c r="D43" s="13" t="s">
        <v>42</v>
      </c>
      <c r="E43" s="14">
        <v>43</v>
      </c>
      <c r="F43" s="15">
        <v>59.15</v>
      </c>
      <c r="G43" s="43">
        <v>86.56</v>
      </c>
      <c r="H43" s="43">
        <f t="shared" si="9"/>
        <v>17.312000000000001</v>
      </c>
      <c r="I43" s="44">
        <f t="shared" si="10"/>
        <v>103.872</v>
      </c>
      <c r="J43" s="43">
        <v>20</v>
      </c>
      <c r="K43" s="43">
        <f t="shared" si="11"/>
        <v>27.410000000000004</v>
      </c>
      <c r="L43" s="43">
        <f t="shared" si="12"/>
        <v>44.722000000000001</v>
      </c>
      <c r="M43" s="43">
        <v>52.54</v>
      </c>
      <c r="N43" s="43">
        <v>7</v>
      </c>
      <c r="O43" s="45">
        <f t="shared" si="14"/>
        <v>59.54</v>
      </c>
      <c r="P43" s="46">
        <f t="shared" si="15"/>
        <v>401.89500000000004</v>
      </c>
    </row>
    <row r="44" spans="1:18" customFormat="1" ht="15.6" customHeight="1" x14ac:dyDescent="0.2">
      <c r="A44" s="12">
        <f t="shared" si="13"/>
        <v>41</v>
      </c>
      <c r="B44" s="13"/>
      <c r="C44" s="13"/>
      <c r="D44" s="13" t="s">
        <v>43</v>
      </c>
      <c r="E44" s="14">
        <v>18</v>
      </c>
      <c r="F44" s="15">
        <v>60.08</v>
      </c>
      <c r="G44" s="43">
        <v>75.91</v>
      </c>
      <c r="H44" s="43">
        <f t="shared" si="9"/>
        <v>15.182</v>
      </c>
      <c r="I44" s="44">
        <f t="shared" si="10"/>
        <v>91.091999999999999</v>
      </c>
      <c r="J44" s="43">
        <v>20</v>
      </c>
      <c r="K44" s="43">
        <f t="shared" si="11"/>
        <v>15.829999999999998</v>
      </c>
      <c r="L44" s="43">
        <f t="shared" si="12"/>
        <v>31.012</v>
      </c>
      <c r="M44" s="43">
        <v>52.04</v>
      </c>
      <c r="N44" s="43">
        <v>6.9</v>
      </c>
      <c r="O44" s="45">
        <f t="shared" si="14"/>
        <v>58.94</v>
      </c>
      <c r="P44" s="46">
        <f t="shared" si="15"/>
        <v>397.84500000000003</v>
      </c>
    </row>
    <row r="45" spans="1:18" customFormat="1" ht="15.6" customHeight="1" x14ac:dyDescent="0.2">
      <c r="A45" s="12">
        <f t="shared" si="13"/>
        <v>42</v>
      </c>
      <c r="B45" s="8"/>
      <c r="C45" s="8"/>
      <c r="D45" s="8" t="s">
        <v>43</v>
      </c>
      <c r="E45" s="9">
        <v>17</v>
      </c>
      <c r="F45" s="15">
        <v>60.08</v>
      </c>
      <c r="G45" s="48">
        <v>198.93</v>
      </c>
      <c r="H45" s="43">
        <f t="shared" si="9"/>
        <v>39.786000000000001</v>
      </c>
      <c r="I45" s="44">
        <f t="shared" si="10"/>
        <v>238.71600000000001</v>
      </c>
      <c r="J45" s="43">
        <v>20</v>
      </c>
      <c r="K45" s="43">
        <f t="shared" si="11"/>
        <v>138.85000000000002</v>
      </c>
      <c r="L45" s="43">
        <f t="shared" si="12"/>
        <v>178.63600000000002</v>
      </c>
      <c r="M45" s="43">
        <v>52.04</v>
      </c>
      <c r="N45" s="47">
        <v>6.9</v>
      </c>
      <c r="O45" s="45">
        <f t="shared" si="14"/>
        <v>58.94</v>
      </c>
      <c r="P45" s="46">
        <f t="shared" si="15"/>
        <v>397.84500000000003</v>
      </c>
      <c r="Q45" s="1"/>
      <c r="R45" s="1"/>
    </row>
    <row r="46" spans="1:18" customFormat="1" ht="15.6" customHeight="1" x14ac:dyDescent="0.2">
      <c r="A46" s="12">
        <f t="shared" si="13"/>
        <v>43</v>
      </c>
      <c r="B46" s="13"/>
      <c r="C46" s="13"/>
      <c r="D46" s="13" t="s">
        <v>44</v>
      </c>
      <c r="E46" s="14">
        <v>7</v>
      </c>
      <c r="F46" s="15">
        <v>32.69</v>
      </c>
      <c r="G46" s="43">
        <v>50.23</v>
      </c>
      <c r="H46" s="43">
        <f t="shared" si="9"/>
        <v>10.045999999999999</v>
      </c>
      <c r="I46" s="44">
        <f t="shared" si="10"/>
        <v>60.275999999999996</v>
      </c>
      <c r="J46" s="43">
        <v>20</v>
      </c>
      <c r="K46" s="43">
        <f t="shared" si="11"/>
        <v>17.54</v>
      </c>
      <c r="L46" s="43">
        <f t="shared" si="12"/>
        <v>27.585999999999999</v>
      </c>
      <c r="M46" s="43">
        <v>25.43</v>
      </c>
      <c r="N46" s="43">
        <v>6.9</v>
      </c>
      <c r="O46" s="45">
        <f t="shared" si="14"/>
        <v>32.33</v>
      </c>
      <c r="P46" s="46">
        <f t="shared" si="15"/>
        <v>218.22749999999999</v>
      </c>
    </row>
    <row r="47" spans="1:18" customFormat="1" ht="15.6" customHeight="1" x14ac:dyDescent="0.2">
      <c r="A47" s="12">
        <f t="shared" si="13"/>
        <v>44</v>
      </c>
      <c r="B47" s="13"/>
      <c r="C47" s="13"/>
      <c r="D47" s="13" t="s">
        <v>45</v>
      </c>
      <c r="E47" s="14">
        <v>7</v>
      </c>
      <c r="F47" s="15">
        <v>50.46</v>
      </c>
      <c r="G47" s="43">
        <v>49.69</v>
      </c>
      <c r="H47" s="43">
        <f t="shared" si="9"/>
        <v>9.9380000000000006</v>
      </c>
      <c r="I47" s="44">
        <f t="shared" si="10"/>
        <v>59.628</v>
      </c>
      <c r="J47" s="43">
        <v>20</v>
      </c>
      <c r="K47" s="43">
        <f t="shared" si="11"/>
        <v>-0.77000000000000313</v>
      </c>
      <c r="L47" s="43">
        <f t="shared" si="12"/>
        <v>9.1679999999999993</v>
      </c>
      <c r="M47" s="43">
        <v>28.25</v>
      </c>
      <c r="N47" s="43">
        <v>4</v>
      </c>
      <c r="O47" s="45">
        <f t="shared" si="14"/>
        <v>32.25</v>
      </c>
      <c r="P47" s="46">
        <f t="shared" si="15"/>
        <v>217.6875</v>
      </c>
    </row>
    <row r="48" spans="1:18" customFormat="1" ht="15.6" customHeight="1" x14ac:dyDescent="0.2">
      <c r="A48" s="12">
        <f t="shared" si="13"/>
        <v>45</v>
      </c>
      <c r="B48" s="13"/>
      <c r="C48" s="13"/>
      <c r="D48" s="13" t="s">
        <v>46</v>
      </c>
      <c r="E48" s="14">
        <v>10</v>
      </c>
      <c r="F48" s="15">
        <v>43.08</v>
      </c>
      <c r="G48" s="43">
        <v>103.32</v>
      </c>
      <c r="H48" s="43">
        <f t="shared" si="9"/>
        <v>20.664000000000001</v>
      </c>
      <c r="I48" s="44">
        <f t="shared" si="10"/>
        <v>123.98399999999999</v>
      </c>
      <c r="J48" s="43">
        <v>20</v>
      </c>
      <c r="K48" s="43">
        <f t="shared" si="11"/>
        <v>60.239999999999995</v>
      </c>
      <c r="L48" s="43">
        <f t="shared" si="12"/>
        <v>80.903999999999996</v>
      </c>
      <c r="M48" s="43">
        <v>67.75</v>
      </c>
      <c r="N48" s="43">
        <v>4</v>
      </c>
      <c r="O48" s="45">
        <f t="shared" si="14"/>
        <v>71.75</v>
      </c>
      <c r="P48" s="46">
        <f t="shared" si="15"/>
        <v>484.3125</v>
      </c>
    </row>
    <row r="49" spans="1:18" customFormat="1" ht="15.6" customHeight="1" x14ac:dyDescent="0.2">
      <c r="A49" s="12">
        <f t="shared" si="13"/>
        <v>46</v>
      </c>
      <c r="B49" s="13"/>
      <c r="C49" s="13"/>
      <c r="D49" s="13" t="s">
        <v>47</v>
      </c>
      <c r="E49" s="14">
        <v>37</v>
      </c>
      <c r="F49" s="15">
        <v>36.450000000000003</v>
      </c>
      <c r="G49" s="43">
        <v>73.78</v>
      </c>
      <c r="H49" s="43">
        <f t="shared" si="9"/>
        <v>14.756</v>
      </c>
      <c r="I49" s="44">
        <f t="shared" si="10"/>
        <v>88.536000000000001</v>
      </c>
      <c r="J49" s="43">
        <v>20</v>
      </c>
      <c r="K49" s="43">
        <f t="shared" si="11"/>
        <v>37.33</v>
      </c>
      <c r="L49" s="43">
        <f t="shared" si="12"/>
        <v>52.085999999999999</v>
      </c>
      <c r="M49" s="43">
        <v>49.67</v>
      </c>
      <c r="N49" s="43">
        <v>3.5</v>
      </c>
      <c r="O49" s="45">
        <f t="shared" si="14"/>
        <v>53.17</v>
      </c>
      <c r="P49" s="46">
        <f t="shared" si="15"/>
        <v>358.89750000000004</v>
      </c>
    </row>
    <row r="50" spans="1:18" customFormat="1" ht="15.6" customHeight="1" x14ac:dyDescent="0.2">
      <c r="A50" s="12">
        <f t="shared" si="13"/>
        <v>47</v>
      </c>
      <c r="B50" s="13"/>
      <c r="C50" s="13"/>
      <c r="D50" s="13" t="s">
        <v>48</v>
      </c>
      <c r="E50" s="14">
        <v>50</v>
      </c>
      <c r="F50" s="15">
        <v>49.34</v>
      </c>
      <c r="G50" s="43">
        <v>74.150000000000006</v>
      </c>
      <c r="H50" s="43">
        <f t="shared" si="9"/>
        <v>14.830000000000002</v>
      </c>
      <c r="I50" s="44">
        <f t="shared" si="10"/>
        <v>88.98</v>
      </c>
      <c r="J50" s="43">
        <v>20</v>
      </c>
      <c r="K50" s="43">
        <f t="shared" si="11"/>
        <v>24.810000000000002</v>
      </c>
      <c r="L50" s="43">
        <f t="shared" si="12"/>
        <v>39.64</v>
      </c>
      <c r="M50" s="43">
        <v>50.27</v>
      </c>
      <c r="N50" s="43">
        <v>4</v>
      </c>
      <c r="O50" s="45">
        <f t="shared" si="14"/>
        <v>54.27</v>
      </c>
      <c r="P50" s="46">
        <f t="shared" si="15"/>
        <v>366.32250000000005</v>
      </c>
    </row>
    <row r="51" spans="1:18" customFormat="1" ht="15.6" customHeight="1" x14ac:dyDescent="0.2">
      <c r="A51" s="12">
        <f t="shared" si="13"/>
        <v>48</v>
      </c>
      <c r="B51" s="13"/>
      <c r="C51" s="13"/>
      <c r="D51" s="13" t="s">
        <v>48</v>
      </c>
      <c r="E51" s="14">
        <v>13</v>
      </c>
      <c r="F51" s="15">
        <v>65.69</v>
      </c>
      <c r="G51" s="43">
        <v>100.38</v>
      </c>
      <c r="H51" s="43">
        <f t="shared" si="9"/>
        <v>20.076000000000001</v>
      </c>
      <c r="I51" s="44">
        <f t="shared" si="10"/>
        <v>120.45599999999999</v>
      </c>
      <c r="J51" s="43">
        <v>20</v>
      </c>
      <c r="K51" s="43">
        <f t="shared" si="11"/>
        <v>34.69</v>
      </c>
      <c r="L51" s="43">
        <f t="shared" si="12"/>
        <v>54.765999999999991</v>
      </c>
      <c r="M51" s="43">
        <v>70.37</v>
      </c>
      <c r="N51" s="43">
        <v>4</v>
      </c>
      <c r="O51" s="45">
        <f t="shared" si="14"/>
        <v>74.37</v>
      </c>
      <c r="P51" s="46">
        <f t="shared" si="15"/>
        <v>501.99750000000012</v>
      </c>
    </row>
    <row r="52" spans="1:18" customFormat="1" ht="15.6" customHeight="1" x14ac:dyDescent="0.2">
      <c r="A52" s="12">
        <f t="shared" si="13"/>
        <v>49</v>
      </c>
      <c r="B52" s="13"/>
      <c r="C52" s="13"/>
      <c r="D52" s="13" t="s">
        <v>49</v>
      </c>
      <c r="E52" s="14">
        <v>1</v>
      </c>
      <c r="F52" s="15">
        <v>50.44</v>
      </c>
      <c r="G52" s="43">
        <v>75.290000000000006</v>
      </c>
      <c r="H52" s="43">
        <f t="shared" si="9"/>
        <v>15.058000000000002</v>
      </c>
      <c r="I52" s="44">
        <f t="shared" si="10"/>
        <v>90.348000000000013</v>
      </c>
      <c r="J52" s="43">
        <v>20</v>
      </c>
      <c r="K52" s="43">
        <f t="shared" si="11"/>
        <v>24.850000000000009</v>
      </c>
      <c r="L52" s="43">
        <f t="shared" si="12"/>
        <v>39.908000000000015</v>
      </c>
      <c r="M52" s="43">
        <v>48.65</v>
      </c>
      <c r="N52" s="43"/>
      <c r="O52" s="45">
        <f t="shared" si="14"/>
        <v>48.65</v>
      </c>
      <c r="P52" s="46">
        <f t="shared" si="15"/>
        <v>328.38749999999999</v>
      </c>
    </row>
    <row r="53" spans="1:18" customFormat="1" ht="15.6" customHeight="1" x14ac:dyDescent="0.2">
      <c r="A53" s="12">
        <f t="shared" si="13"/>
        <v>50</v>
      </c>
      <c r="B53" s="13"/>
      <c r="C53" s="13"/>
      <c r="D53" s="13" t="s">
        <v>50</v>
      </c>
      <c r="E53" s="14">
        <v>17</v>
      </c>
      <c r="F53" s="15">
        <v>59.7</v>
      </c>
      <c r="G53" s="43">
        <v>97.63</v>
      </c>
      <c r="H53" s="43">
        <f t="shared" si="9"/>
        <v>19.526</v>
      </c>
      <c r="I53" s="44">
        <f t="shared" si="10"/>
        <v>117.15599999999999</v>
      </c>
      <c r="J53" s="43">
        <v>20</v>
      </c>
      <c r="K53" s="43">
        <f t="shared" si="11"/>
        <v>37.929999999999993</v>
      </c>
      <c r="L53" s="43">
        <f t="shared" si="12"/>
        <v>57.455999999999989</v>
      </c>
      <c r="M53" s="43">
        <v>64.69</v>
      </c>
      <c r="N53" s="43">
        <v>4</v>
      </c>
      <c r="O53" s="45">
        <f t="shared" si="14"/>
        <v>68.69</v>
      </c>
      <c r="P53" s="46">
        <f t="shared" si="15"/>
        <v>463.65750000000003</v>
      </c>
    </row>
    <row r="54" spans="1:18" customFormat="1" ht="15.6" customHeight="1" x14ac:dyDescent="0.2">
      <c r="A54" s="12">
        <f t="shared" si="13"/>
        <v>51</v>
      </c>
      <c r="B54" s="13"/>
      <c r="C54" s="13"/>
      <c r="D54" s="13" t="s">
        <v>51</v>
      </c>
      <c r="E54" s="14">
        <v>20</v>
      </c>
      <c r="F54" s="15">
        <v>59.7</v>
      </c>
      <c r="G54" s="43">
        <v>97.99</v>
      </c>
      <c r="H54" s="43">
        <f t="shared" si="9"/>
        <v>19.597999999999999</v>
      </c>
      <c r="I54" s="44">
        <f t="shared" si="10"/>
        <v>117.58799999999999</v>
      </c>
      <c r="J54" s="43">
        <v>20</v>
      </c>
      <c r="K54" s="43">
        <f t="shared" si="11"/>
        <v>38.289999999999992</v>
      </c>
      <c r="L54" s="43">
        <f t="shared" si="12"/>
        <v>57.887999999999991</v>
      </c>
      <c r="M54" s="43">
        <v>64.95</v>
      </c>
      <c r="N54" s="43">
        <v>4</v>
      </c>
      <c r="O54" s="45">
        <f t="shared" si="14"/>
        <v>68.95</v>
      </c>
      <c r="P54" s="46">
        <f t="shared" si="15"/>
        <v>465.41250000000008</v>
      </c>
    </row>
    <row r="55" spans="1:18" customFormat="1" ht="15.6" customHeight="1" x14ac:dyDescent="0.2">
      <c r="A55" s="12">
        <f t="shared" si="13"/>
        <v>52</v>
      </c>
      <c r="B55" s="8"/>
      <c r="C55" s="8"/>
      <c r="D55" s="8" t="s">
        <v>161</v>
      </c>
      <c r="E55" s="9">
        <v>23</v>
      </c>
      <c r="F55" s="15">
        <v>7.77</v>
      </c>
      <c r="G55" s="43">
        <v>49.34</v>
      </c>
      <c r="H55" s="43">
        <f t="shared" si="9"/>
        <v>9.8680000000000021</v>
      </c>
      <c r="I55" s="44">
        <f t="shared" si="10"/>
        <v>59.208000000000006</v>
      </c>
      <c r="J55" s="43">
        <v>20</v>
      </c>
      <c r="K55" s="43">
        <f t="shared" si="11"/>
        <v>41.570000000000007</v>
      </c>
      <c r="L55" s="43">
        <f t="shared" si="12"/>
        <v>51.438000000000002</v>
      </c>
      <c r="M55" s="43">
        <v>28.4</v>
      </c>
      <c r="N55" s="43"/>
      <c r="O55" s="45">
        <f t="shared" si="14"/>
        <v>28.4</v>
      </c>
      <c r="P55" s="46">
        <f t="shared" si="15"/>
        <v>191.70000000000002</v>
      </c>
      <c r="Q55" s="2"/>
      <c r="R55" s="2"/>
    </row>
    <row r="56" spans="1:18" customFormat="1" ht="15.6" customHeight="1" x14ac:dyDescent="0.2">
      <c r="A56" s="12">
        <f t="shared" si="13"/>
        <v>53</v>
      </c>
      <c r="B56" s="13"/>
      <c r="C56" s="13"/>
      <c r="D56" s="13" t="s">
        <v>52</v>
      </c>
      <c r="E56" s="14">
        <v>27</v>
      </c>
      <c r="F56" s="15">
        <v>45.96</v>
      </c>
      <c r="G56" s="43">
        <v>49.34</v>
      </c>
      <c r="H56" s="43">
        <f t="shared" si="9"/>
        <v>9.8680000000000021</v>
      </c>
      <c r="I56" s="44">
        <f t="shared" si="10"/>
        <v>59.208000000000006</v>
      </c>
      <c r="J56" s="43">
        <v>20</v>
      </c>
      <c r="K56" s="43">
        <f t="shared" si="11"/>
        <v>3.3800000000000026</v>
      </c>
      <c r="L56" s="43">
        <f t="shared" si="12"/>
        <v>13.248000000000005</v>
      </c>
      <c r="M56" s="43">
        <v>28.4</v>
      </c>
      <c r="N56" s="43"/>
      <c r="O56" s="45">
        <f t="shared" si="14"/>
        <v>28.4</v>
      </c>
      <c r="P56" s="46">
        <f t="shared" si="15"/>
        <v>191.70000000000002</v>
      </c>
    </row>
    <row r="57" spans="1:18" customFormat="1" ht="15.6" customHeight="1" x14ac:dyDescent="0.2">
      <c r="A57" s="12">
        <f t="shared" si="13"/>
        <v>54</v>
      </c>
      <c r="B57" s="8"/>
      <c r="C57" s="8"/>
      <c r="D57" s="8" t="s">
        <v>52</v>
      </c>
      <c r="E57" s="9">
        <v>41</v>
      </c>
      <c r="F57" s="15">
        <v>42.12</v>
      </c>
      <c r="G57" s="47">
        <v>47.99</v>
      </c>
      <c r="H57" s="43">
        <f t="shared" si="9"/>
        <v>9.5980000000000008</v>
      </c>
      <c r="I57" s="44">
        <f t="shared" si="10"/>
        <v>57.588000000000001</v>
      </c>
      <c r="J57" s="43">
        <v>20</v>
      </c>
      <c r="K57" s="43">
        <f t="shared" si="11"/>
        <v>5.8700000000000045</v>
      </c>
      <c r="L57" s="43">
        <f t="shared" si="12"/>
        <v>15.468000000000004</v>
      </c>
      <c r="M57" s="47">
        <v>28.4</v>
      </c>
      <c r="N57" s="47"/>
      <c r="O57" s="45">
        <f t="shared" si="14"/>
        <v>28.4</v>
      </c>
      <c r="P57" s="46">
        <f t="shared" si="15"/>
        <v>191.70000000000002</v>
      </c>
      <c r="Q57" s="2"/>
      <c r="R57" s="2"/>
    </row>
    <row r="58" spans="1:18" customFormat="1" ht="15.6" customHeight="1" x14ac:dyDescent="0.2">
      <c r="A58" s="12">
        <f t="shared" si="13"/>
        <v>55</v>
      </c>
      <c r="B58" s="13"/>
      <c r="C58" s="13"/>
      <c r="D58" s="13" t="s">
        <v>53</v>
      </c>
      <c r="E58" s="14">
        <v>5</v>
      </c>
      <c r="F58" s="15">
        <v>15.59</v>
      </c>
      <c r="G58" s="43">
        <v>49.34</v>
      </c>
      <c r="H58" s="43">
        <f t="shared" si="9"/>
        <v>9.8680000000000021</v>
      </c>
      <c r="I58" s="44">
        <f t="shared" si="10"/>
        <v>59.208000000000006</v>
      </c>
      <c r="J58" s="43">
        <v>20</v>
      </c>
      <c r="K58" s="43">
        <f t="shared" si="11"/>
        <v>33.75</v>
      </c>
      <c r="L58" s="43">
        <f t="shared" si="12"/>
        <v>43.618000000000009</v>
      </c>
      <c r="M58" s="43">
        <v>28.75</v>
      </c>
      <c r="N58" s="43"/>
      <c r="O58" s="45">
        <f t="shared" si="14"/>
        <v>28.75</v>
      </c>
      <c r="P58" s="46">
        <f t="shared" si="15"/>
        <v>194.0625</v>
      </c>
    </row>
    <row r="59" spans="1:18" customFormat="1" ht="15.6" customHeight="1" x14ac:dyDescent="0.2">
      <c r="A59" s="12">
        <f t="shared" si="13"/>
        <v>56</v>
      </c>
      <c r="B59" s="13"/>
      <c r="C59" s="13"/>
      <c r="D59" s="13" t="s">
        <v>53</v>
      </c>
      <c r="E59" s="14">
        <v>31</v>
      </c>
      <c r="F59" s="15">
        <v>20.6</v>
      </c>
      <c r="G59" s="43">
        <v>63.02</v>
      </c>
      <c r="H59" s="43">
        <f t="shared" si="9"/>
        <v>12.604000000000001</v>
      </c>
      <c r="I59" s="44">
        <f t="shared" si="10"/>
        <v>75.624000000000009</v>
      </c>
      <c r="J59" s="43">
        <v>20</v>
      </c>
      <c r="K59" s="43">
        <f t="shared" si="11"/>
        <v>42.42</v>
      </c>
      <c r="L59" s="43">
        <f t="shared" si="12"/>
        <v>55.024000000000008</v>
      </c>
      <c r="M59" s="43">
        <v>42.75</v>
      </c>
      <c r="N59" s="43"/>
      <c r="O59" s="45">
        <f t="shared" si="14"/>
        <v>42.75</v>
      </c>
      <c r="P59" s="46">
        <f t="shared" si="15"/>
        <v>288.5625</v>
      </c>
    </row>
    <row r="60" spans="1:18" customFormat="1" ht="15.6" customHeight="1" x14ac:dyDescent="0.2">
      <c r="A60" s="12">
        <f t="shared" si="13"/>
        <v>57</v>
      </c>
      <c r="B60" s="13"/>
      <c r="C60" s="13"/>
      <c r="D60" s="13" t="s">
        <v>54</v>
      </c>
      <c r="E60" s="14">
        <v>5</v>
      </c>
      <c r="F60" s="15">
        <v>69.2</v>
      </c>
      <c r="G60" s="43">
        <v>108.34</v>
      </c>
      <c r="H60" s="43">
        <f t="shared" si="9"/>
        <v>21.668000000000003</v>
      </c>
      <c r="I60" s="44">
        <f t="shared" si="10"/>
        <v>130.00800000000001</v>
      </c>
      <c r="J60" s="43">
        <v>20</v>
      </c>
      <c r="K60" s="43">
        <f t="shared" si="11"/>
        <v>39.14</v>
      </c>
      <c r="L60" s="43">
        <f t="shared" si="12"/>
        <v>60.808000000000007</v>
      </c>
      <c r="M60" s="43">
        <v>80.39</v>
      </c>
      <c r="N60" s="43">
        <v>1.6</v>
      </c>
      <c r="O60" s="45">
        <f t="shared" si="14"/>
        <v>81.99</v>
      </c>
      <c r="P60" s="46">
        <f t="shared" si="15"/>
        <v>553.4325</v>
      </c>
    </row>
    <row r="61" spans="1:18" customFormat="1" ht="15.6" customHeight="1" x14ac:dyDescent="0.2">
      <c r="A61" s="12">
        <f t="shared" si="13"/>
        <v>58</v>
      </c>
      <c r="B61" s="13"/>
      <c r="C61" s="13"/>
      <c r="D61" s="13" t="s">
        <v>138</v>
      </c>
      <c r="E61" s="14">
        <v>2</v>
      </c>
      <c r="F61" s="15">
        <v>39.840000000000003</v>
      </c>
      <c r="G61" s="43">
        <v>85.28</v>
      </c>
      <c r="H61" s="43">
        <f t="shared" si="9"/>
        <v>17.056000000000001</v>
      </c>
      <c r="I61" s="44">
        <f t="shared" si="10"/>
        <v>102.336</v>
      </c>
      <c r="J61" s="43">
        <v>20</v>
      </c>
      <c r="K61" s="43">
        <f t="shared" si="11"/>
        <v>45.44</v>
      </c>
      <c r="L61" s="43">
        <f t="shared" si="12"/>
        <v>62.495999999999995</v>
      </c>
      <c r="M61" s="43">
        <v>55.43</v>
      </c>
      <c r="N61" s="43"/>
      <c r="O61" s="45">
        <f t="shared" si="14"/>
        <v>55.43</v>
      </c>
      <c r="P61" s="46">
        <f t="shared" si="15"/>
        <v>374.15250000000009</v>
      </c>
      <c r="Q61" s="2"/>
      <c r="R61" s="2"/>
    </row>
    <row r="62" spans="1:18" customFormat="1" ht="15.6" customHeight="1" x14ac:dyDescent="0.2">
      <c r="A62" s="12">
        <f t="shared" si="13"/>
        <v>59</v>
      </c>
      <c r="B62" s="13"/>
      <c r="C62" s="13"/>
      <c r="D62" s="13" t="s">
        <v>55</v>
      </c>
      <c r="E62" s="14">
        <v>3</v>
      </c>
      <c r="F62" s="15">
        <v>48.82</v>
      </c>
      <c r="G62" s="43">
        <v>85.24</v>
      </c>
      <c r="H62" s="43">
        <f t="shared" si="9"/>
        <v>17.047999999999998</v>
      </c>
      <c r="I62" s="44">
        <f t="shared" si="10"/>
        <v>102.288</v>
      </c>
      <c r="J62" s="43">
        <v>20</v>
      </c>
      <c r="K62" s="43">
        <f t="shared" si="11"/>
        <v>36.419999999999995</v>
      </c>
      <c r="L62" s="43">
        <f t="shared" si="12"/>
        <v>53.467999999999996</v>
      </c>
      <c r="M62" s="43">
        <v>55.4</v>
      </c>
      <c r="N62" s="43"/>
      <c r="O62" s="45">
        <f t="shared" si="14"/>
        <v>55.4</v>
      </c>
      <c r="P62" s="46">
        <f t="shared" si="15"/>
        <v>373.95000000000005</v>
      </c>
    </row>
    <row r="63" spans="1:18" customFormat="1" ht="15.6" customHeight="1" x14ac:dyDescent="0.2">
      <c r="A63" s="12">
        <f t="shared" si="13"/>
        <v>60</v>
      </c>
      <c r="B63" s="13"/>
      <c r="C63" s="13"/>
      <c r="D63" s="13" t="s">
        <v>157</v>
      </c>
      <c r="E63" s="14">
        <v>3</v>
      </c>
      <c r="F63" s="15">
        <v>60.76</v>
      </c>
      <c r="G63" s="43">
        <v>78.08</v>
      </c>
      <c r="H63" s="43">
        <f t="shared" si="9"/>
        <v>15.616</v>
      </c>
      <c r="I63" s="44">
        <f t="shared" si="10"/>
        <v>93.695999999999998</v>
      </c>
      <c r="J63" s="43">
        <v>20</v>
      </c>
      <c r="K63" s="43">
        <f t="shared" si="11"/>
        <v>17.32</v>
      </c>
      <c r="L63" s="43">
        <f t="shared" si="12"/>
        <v>32.936</v>
      </c>
      <c r="M63" s="43">
        <v>50.03</v>
      </c>
      <c r="N63" s="43">
        <v>3.48</v>
      </c>
      <c r="O63" s="45">
        <f t="shared" si="14"/>
        <v>53.51</v>
      </c>
      <c r="P63" s="46">
        <f t="shared" si="15"/>
        <v>361.19250000000005</v>
      </c>
      <c r="Q63" s="2"/>
      <c r="R63" s="2"/>
    </row>
    <row r="64" spans="1:18" customFormat="1" ht="15.6" customHeight="1" x14ac:dyDescent="0.2">
      <c r="A64" s="12">
        <f t="shared" si="13"/>
        <v>61</v>
      </c>
      <c r="B64" s="13"/>
      <c r="C64" s="13"/>
      <c r="D64" s="13" t="s">
        <v>56</v>
      </c>
      <c r="E64" s="14">
        <v>2</v>
      </c>
      <c r="F64" s="15">
        <v>43.01</v>
      </c>
      <c r="G64" s="43">
        <v>50.44</v>
      </c>
      <c r="H64" s="43">
        <f t="shared" si="9"/>
        <v>10.088000000000001</v>
      </c>
      <c r="I64" s="44">
        <f t="shared" si="10"/>
        <v>60.527999999999999</v>
      </c>
      <c r="J64" s="43">
        <v>20</v>
      </c>
      <c r="K64" s="43">
        <f t="shared" si="11"/>
        <v>7.43</v>
      </c>
      <c r="L64" s="43">
        <f t="shared" si="12"/>
        <v>17.518000000000001</v>
      </c>
      <c r="M64" s="43">
        <v>31.56</v>
      </c>
      <c r="N64" s="43"/>
      <c r="O64" s="45">
        <f t="shared" si="14"/>
        <v>31.56</v>
      </c>
      <c r="P64" s="46">
        <f t="shared" si="15"/>
        <v>213.03</v>
      </c>
    </row>
    <row r="65" spans="1:18" customFormat="1" ht="15.6" customHeight="1" x14ac:dyDescent="0.2">
      <c r="A65" s="12">
        <f t="shared" si="13"/>
        <v>62</v>
      </c>
      <c r="B65" s="13"/>
      <c r="C65" s="13"/>
      <c r="D65" s="13" t="s">
        <v>57</v>
      </c>
      <c r="E65" s="14">
        <v>6</v>
      </c>
      <c r="F65" s="15">
        <v>59.73</v>
      </c>
      <c r="G65" s="43">
        <v>85.28</v>
      </c>
      <c r="H65" s="43">
        <f t="shared" si="9"/>
        <v>17.056000000000001</v>
      </c>
      <c r="I65" s="44">
        <f t="shared" si="10"/>
        <v>102.336</v>
      </c>
      <c r="J65" s="43">
        <v>20</v>
      </c>
      <c r="K65" s="43">
        <f t="shared" si="11"/>
        <v>25.550000000000004</v>
      </c>
      <c r="L65" s="43">
        <f t="shared" si="12"/>
        <v>42.606000000000002</v>
      </c>
      <c r="M65" s="43">
        <v>55.43</v>
      </c>
      <c r="N65" s="43"/>
      <c r="O65" s="45">
        <f t="shared" si="14"/>
        <v>55.43</v>
      </c>
      <c r="P65" s="46">
        <f t="shared" si="15"/>
        <v>374.15250000000009</v>
      </c>
    </row>
    <row r="66" spans="1:18" customFormat="1" ht="15.6" customHeight="1" x14ac:dyDescent="0.2">
      <c r="A66" s="12">
        <f t="shared" si="13"/>
        <v>63</v>
      </c>
      <c r="B66" s="13"/>
      <c r="C66" s="13"/>
      <c r="D66" s="13" t="s">
        <v>57</v>
      </c>
      <c r="E66" s="14">
        <v>8</v>
      </c>
      <c r="F66" s="15">
        <v>59.73</v>
      </c>
      <c r="G66" s="43">
        <v>85.28</v>
      </c>
      <c r="H66" s="43">
        <f t="shared" si="9"/>
        <v>17.056000000000001</v>
      </c>
      <c r="I66" s="44">
        <f t="shared" si="10"/>
        <v>102.336</v>
      </c>
      <c r="J66" s="43">
        <v>20</v>
      </c>
      <c r="K66" s="43">
        <f t="shared" si="11"/>
        <v>25.550000000000004</v>
      </c>
      <c r="L66" s="43">
        <f t="shared" si="12"/>
        <v>42.606000000000002</v>
      </c>
      <c r="M66" s="43">
        <v>55.43</v>
      </c>
      <c r="N66" s="43"/>
      <c r="O66" s="45">
        <f t="shared" si="14"/>
        <v>55.43</v>
      </c>
      <c r="P66" s="46">
        <f t="shared" si="15"/>
        <v>374.15250000000009</v>
      </c>
    </row>
    <row r="67" spans="1:18" customFormat="1" ht="15.6" customHeight="1" x14ac:dyDescent="0.2">
      <c r="A67" s="12">
        <f t="shared" si="13"/>
        <v>64</v>
      </c>
      <c r="B67" s="13"/>
      <c r="C67" s="13"/>
      <c r="D67" s="13" t="s">
        <v>58</v>
      </c>
      <c r="E67" s="14">
        <v>1</v>
      </c>
      <c r="F67" s="15">
        <v>78.36</v>
      </c>
      <c r="G67" s="43">
        <v>68.14</v>
      </c>
      <c r="H67" s="43">
        <f t="shared" si="9"/>
        <v>13.628</v>
      </c>
      <c r="I67" s="44">
        <f t="shared" si="10"/>
        <v>81.768000000000001</v>
      </c>
      <c r="J67" s="43">
        <v>20</v>
      </c>
      <c r="K67" s="43">
        <f t="shared" si="11"/>
        <v>-10.219999999999999</v>
      </c>
      <c r="L67" s="43">
        <f t="shared" si="12"/>
        <v>3.4080000000000013</v>
      </c>
      <c r="M67" s="43">
        <v>44.14</v>
      </c>
      <c r="N67" s="43"/>
      <c r="O67" s="45">
        <f t="shared" si="14"/>
        <v>44.14</v>
      </c>
      <c r="P67" s="46">
        <f t="shared" si="15"/>
        <v>297.94499999999999</v>
      </c>
    </row>
    <row r="68" spans="1:18" customFormat="1" ht="15.6" customHeight="1" x14ac:dyDescent="0.2">
      <c r="A68" s="12">
        <f t="shared" si="13"/>
        <v>65</v>
      </c>
      <c r="B68" s="8"/>
      <c r="C68" s="8"/>
      <c r="D68" s="8" t="s">
        <v>182</v>
      </c>
      <c r="E68" s="9">
        <v>4</v>
      </c>
      <c r="F68" s="15">
        <v>75.069999999999993</v>
      </c>
      <c r="G68" s="48">
        <v>175.64</v>
      </c>
      <c r="H68" s="43">
        <f t="shared" ref="H68:H99" si="16">G68*20%</f>
        <v>35.128</v>
      </c>
      <c r="I68" s="44">
        <f t="shared" ref="I68:I99" si="17">G68+H68</f>
        <v>210.76799999999997</v>
      </c>
      <c r="J68" s="43">
        <v>20</v>
      </c>
      <c r="K68" s="43">
        <f t="shared" ref="K68:K99" si="18">G68-F68</f>
        <v>100.57</v>
      </c>
      <c r="L68" s="43">
        <f t="shared" ref="L68:L99" si="19">I68-F68</f>
        <v>135.69799999999998</v>
      </c>
      <c r="M68" s="43">
        <v>52.04</v>
      </c>
      <c r="N68" s="47"/>
      <c r="O68" s="45">
        <f t="shared" si="14"/>
        <v>52.04</v>
      </c>
      <c r="P68" s="46">
        <f t="shared" si="15"/>
        <v>351.27000000000004</v>
      </c>
      <c r="Q68" s="2"/>
      <c r="R68" s="2"/>
    </row>
    <row r="69" spans="1:18" customFormat="1" ht="15.6" customHeight="1" x14ac:dyDescent="0.2">
      <c r="A69" s="12">
        <f t="shared" ref="A69:A100" si="20">A68+1</f>
        <v>66</v>
      </c>
      <c r="B69" s="13"/>
      <c r="C69" s="13"/>
      <c r="D69" s="13" t="s">
        <v>59</v>
      </c>
      <c r="E69" s="14">
        <v>20</v>
      </c>
      <c r="F69" s="15">
        <v>44.56</v>
      </c>
      <c r="G69" s="43">
        <v>83.16</v>
      </c>
      <c r="H69" s="43">
        <f t="shared" si="16"/>
        <v>16.632000000000001</v>
      </c>
      <c r="I69" s="44">
        <f t="shared" si="17"/>
        <v>99.792000000000002</v>
      </c>
      <c r="J69" s="43">
        <v>20</v>
      </c>
      <c r="K69" s="43">
        <f t="shared" si="18"/>
        <v>38.599999999999994</v>
      </c>
      <c r="L69" s="43">
        <f t="shared" si="19"/>
        <v>55.231999999999999</v>
      </c>
      <c r="M69" s="43">
        <v>56.53</v>
      </c>
      <c r="N69" s="43">
        <v>4</v>
      </c>
      <c r="O69" s="45">
        <f t="shared" ref="O69:O100" si="21">M69+N69</f>
        <v>60.53</v>
      </c>
      <c r="P69" s="46">
        <f t="shared" ref="P69:P100" si="22">O69*1620*5%/12</f>
        <v>408.57750000000004</v>
      </c>
    </row>
    <row r="70" spans="1:18" customFormat="1" ht="15.6" customHeight="1" x14ac:dyDescent="0.2">
      <c r="A70" s="12">
        <f t="shared" si="20"/>
        <v>67</v>
      </c>
      <c r="B70" s="13"/>
      <c r="C70" s="13"/>
      <c r="D70" s="13" t="s">
        <v>60</v>
      </c>
      <c r="E70" s="14">
        <v>24</v>
      </c>
      <c r="F70" s="15">
        <v>68.05</v>
      </c>
      <c r="G70" s="43">
        <v>96.07</v>
      </c>
      <c r="H70" s="43">
        <f t="shared" si="16"/>
        <v>19.213999999999999</v>
      </c>
      <c r="I70" s="44">
        <f t="shared" si="17"/>
        <v>115.28399999999999</v>
      </c>
      <c r="J70" s="43">
        <v>20</v>
      </c>
      <c r="K70" s="43">
        <f t="shared" si="18"/>
        <v>28.019999999999996</v>
      </c>
      <c r="L70" s="43">
        <f t="shared" si="19"/>
        <v>47.233999999999995</v>
      </c>
      <c r="M70" s="43">
        <v>67.42</v>
      </c>
      <c r="N70" s="43">
        <v>7</v>
      </c>
      <c r="O70" s="45">
        <f t="shared" si="21"/>
        <v>74.42</v>
      </c>
      <c r="P70" s="46">
        <f t="shared" si="22"/>
        <v>502.33500000000004</v>
      </c>
    </row>
    <row r="71" spans="1:18" customFormat="1" ht="15.6" customHeight="1" x14ac:dyDescent="0.2">
      <c r="A71" s="12">
        <f t="shared" si="20"/>
        <v>68</v>
      </c>
      <c r="B71" s="13"/>
      <c r="C71" s="13"/>
      <c r="D71" s="13" t="s">
        <v>61</v>
      </c>
      <c r="E71" s="14">
        <v>8</v>
      </c>
      <c r="F71" s="15">
        <v>72.64</v>
      </c>
      <c r="G71" s="43">
        <v>75.400000000000006</v>
      </c>
      <c r="H71" s="43">
        <f t="shared" si="16"/>
        <v>15.080000000000002</v>
      </c>
      <c r="I71" s="44">
        <f t="shared" si="17"/>
        <v>90.48</v>
      </c>
      <c r="J71" s="43">
        <v>20</v>
      </c>
      <c r="K71" s="43">
        <f t="shared" si="18"/>
        <v>2.7600000000000051</v>
      </c>
      <c r="L71" s="43">
        <f t="shared" si="19"/>
        <v>17.840000000000003</v>
      </c>
      <c r="M71" s="43">
        <v>50.96</v>
      </c>
      <c r="N71" s="43">
        <v>6</v>
      </c>
      <c r="O71" s="45">
        <f t="shared" si="21"/>
        <v>56.96</v>
      </c>
      <c r="P71" s="46">
        <f t="shared" si="22"/>
        <v>384.48</v>
      </c>
    </row>
    <row r="72" spans="1:18" customFormat="1" ht="15.6" customHeight="1" x14ac:dyDescent="0.2">
      <c r="A72" s="12">
        <f t="shared" si="20"/>
        <v>69</v>
      </c>
      <c r="B72" s="13"/>
      <c r="C72" s="13"/>
      <c r="D72" s="13" t="s">
        <v>62</v>
      </c>
      <c r="E72" s="14">
        <v>51</v>
      </c>
      <c r="F72" s="15">
        <v>62.29</v>
      </c>
      <c r="G72" s="43">
        <v>44.39</v>
      </c>
      <c r="H72" s="43">
        <f t="shared" si="16"/>
        <v>8.8780000000000001</v>
      </c>
      <c r="I72" s="44">
        <f t="shared" si="17"/>
        <v>53.268000000000001</v>
      </c>
      <c r="J72" s="43">
        <v>20</v>
      </c>
      <c r="K72" s="43">
        <f t="shared" si="18"/>
        <v>-17.899999999999999</v>
      </c>
      <c r="L72" s="43">
        <f t="shared" si="19"/>
        <v>-9.0219999999999985</v>
      </c>
      <c r="M72" s="43">
        <v>21.37</v>
      </c>
      <c r="N72" s="43">
        <v>2.6</v>
      </c>
      <c r="O72" s="45">
        <f t="shared" si="21"/>
        <v>23.970000000000002</v>
      </c>
      <c r="P72" s="46">
        <f t="shared" si="22"/>
        <v>161.79750000000001</v>
      </c>
    </row>
    <row r="73" spans="1:18" customFormat="1" ht="15.6" customHeight="1" x14ac:dyDescent="0.2">
      <c r="A73" s="12">
        <f t="shared" si="20"/>
        <v>70</v>
      </c>
      <c r="B73" s="8"/>
      <c r="C73" s="8"/>
      <c r="D73" s="8" t="s">
        <v>183</v>
      </c>
      <c r="E73" s="9">
        <v>2</v>
      </c>
      <c r="F73" s="15">
        <v>39.53</v>
      </c>
      <c r="G73" s="43">
        <v>54.29</v>
      </c>
      <c r="H73" s="43">
        <f t="shared" si="16"/>
        <v>10.858000000000001</v>
      </c>
      <c r="I73" s="44">
        <f t="shared" si="17"/>
        <v>65.147999999999996</v>
      </c>
      <c r="J73" s="43">
        <v>20</v>
      </c>
      <c r="K73" s="43">
        <f t="shared" si="18"/>
        <v>14.759999999999998</v>
      </c>
      <c r="L73" s="43">
        <f t="shared" si="19"/>
        <v>25.617999999999995</v>
      </c>
      <c r="M73" s="43">
        <v>27.51</v>
      </c>
      <c r="N73" s="47"/>
      <c r="O73" s="45">
        <f t="shared" si="21"/>
        <v>27.51</v>
      </c>
      <c r="P73" s="46">
        <f t="shared" si="22"/>
        <v>185.69250000000002</v>
      </c>
      <c r="Q73" s="2"/>
      <c r="R73" s="2"/>
    </row>
    <row r="74" spans="1:18" customFormat="1" ht="15.6" customHeight="1" x14ac:dyDescent="0.2">
      <c r="A74" s="12">
        <f t="shared" si="20"/>
        <v>71</v>
      </c>
      <c r="B74" s="13"/>
      <c r="C74" s="13"/>
      <c r="D74" s="13" t="s">
        <v>63</v>
      </c>
      <c r="E74" s="14">
        <v>23</v>
      </c>
      <c r="F74" s="15">
        <v>35.729999999999997</v>
      </c>
      <c r="G74" s="43">
        <v>66.61</v>
      </c>
      <c r="H74" s="43">
        <f t="shared" si="16"/>
        <v>13.322000000000001</v>
      </c>
      <c r="I74" s="44">
        <f t="shared" si="17"/>
        <v>79.932000000000002</v>
      </c>
      <c r="J74" s="43">
        <v>20</v>
      </c>
      <c r="K74" s="43">
        <f t="shared" si="18"/>
        <v>30.880000000000003</v>
      </c>
      <c r="L74" s="43">
        <f t="shared" si="19"/>
        <v>44.202000000000005</v>
      </c>
      <c r="M74" s="43">
        <v>40.950000000000003</v>
      </c>
      <c r="N74" s="43">
        <v>2.6</v>
      </c>
      <c r="O74" s="45">
        <f t="shared" si="21"/>
        <v>43.550000000000004</v>
      </c>
      <c r="P74" s="46">
        <f t="shared" si="22"/>
        <v>293.96250000000003</v>
      </c>
    </row>
    <row r="75" spans="1:18" customFormat="1" ht="15.6" customHeight="1" x14ac:dyDescent="0.2">
      <c r="A75" s="12">
        <f t="shared" si="20"/>
        <v>72</v>
      </c>
      <c r="B75" s="13"/>
      <c r="C75" s="13"/>
      <c r="D75" s="13" t="s">
        <v>139</v>
      </c>
      <c r="E75" s="14">
        <v>9</v>
      </c>
      <c r="F75" s="15">
        <v>108.9</v>
      </c>
      <c r="G75" s="43">
        <v>91.58</v>
      </c>
      <c r="H75" s="43">
        <f t="shared" si="16"/>
        <v>18.315999999999999</v>
      </c>
      <c r="I75" s="44">
        <f t="shared" si="17"/>
        <v>109.896</v>
      </c>
      <c r="J75" s="43">
        <v>20</v>
      </c>
      <c r="K75" s="43">
        <f t="shared" si="18"/>
        <v>-17.320000000000007</v>
      </c>
      <c r="L75" s="43">
        <f t="shared" si="19"/>
        <v>0.99599999999999511</v>
      </c>
      <c r="M75" s="43">
        <v>65.959999999999994</v>
      </c>
      <c r="N75" s="43">
        <v>2.61</v>
      </c>
      <c r="O75" s="45">
        <f t="shared" si="21"/>
        <v>68.569999999999993</v>
      </c>
      <c r="P75" s="46">
        <f t="shared" si="22"/>
        <v>462.84750000000003</v>
      </c>
      <c r="Q75" s="2"/>
      <c r="R75" s="2"/>
    </row>
    <row r="76" spans="1:18" customFormat="1" ht="15.6" customHeight="1" x14ac:dyDescent="0.2">
      <c r="A76" s="12">
        <f t="shared" si="20"/>
        <v>73</v>
      </c>
      <c r="B76" s="13"/>
      <c r="C76" s="13"/>
      <c r="D76" s="13" t="s">
        <v>64</v>
      </c>
      <c r="E76" s="14">
        <v>10</v>
      </c>
      <c r="F76" s="15">
        <v>70.09</v>
      </c>
      <c r="G76" s="43">
        <v>83.16</v>
      </c>
      <c r="H76" s="43">
        <f t="shared" si="16"/>
        <v>16.632000000000001</v>
      </c>
      <c r="I76" s="44">
        <f t="shared" si="17"/>
        <v>99.792000000000002</v>
      </c>
      <c r="J76" s="43">
        <v>20</v>
      </c>
      <c r="K76" s="43">
        <f t="shared" si="18"/>
        <v>13.069999999999993</v>
      </c>
      <c r="L76" s="43">
        <f t="shared" si="19"/>
        <v>29.701999999999998</v>
      </c>
      <c r="M76" s="43">
        <v>56.53</v>
      </c>
      <c r="N76" s="43">
        <v>4</v>
      </c>
      <c r="O76" s="45">
        <f t="shared" si="21"/>
        <v>60.53</v>
      </c>
      <c r="P76" s="46">
        <f t="shared" si="22"/>
        <v>408.57750000000004</v>
      </c>
    </row>
    <row r="77" spans="1:18" customFormat="1" ht="15.6" customHeight="1" x14ac:dyDescent="0.2">
      <c r="A77" s="12">
        <f t="shared" si="20"/>
        <v>74</v>
      </c>
      <c r="B77" s="13"/>
      <c r="C77" s="13"/>
      <c r="D77" s="13" t="s">
        <v>65</v>
      </c>
      <c r="E77" s="14">
        <v>5</v>
      </c>
      <c r="F77" s="15">
        <v>48.2</v>
      </c>
      <c r="G77" s="43">
        <v>83.16</v>
      </c>
      <c r="H77" s="43">
        <f t="shared" si="16"/>
        <v>16.632000000000001</v>
      </c>
      <c r="I77" s="44">
        <f t="shared" si="17"/>
        <v>99.792000000000002</v>
      </c>
      <c r="J77" s="43">
        <v>20</v>
      </c>
      <c r="K77" s="43">
        <f t="shared" si="18"/>
        <v>34.959999999999994</v>
      </c>
      <c r="L77" s="43">
        <f t="shared" si="19"/>
        <v>51.591999999999999</v>
      </c>
      <c r="M77" s="43">
        <v>56.53</v>
      </c>
      <c r="N77" s="43">
        <v>4</v>
      </c>
      <c r="O77" s="45">
        <f t="shared" si="21"/>
        <v>60.53</v>
      </c>
      <c r="P77" s="46">
        <f t="shared" si="22"/>
        <v>408.57750000000004</v>
      </c>
    </row>
    <row r="78" spans="1:18" customFormat="1" ht="15.6" customHeight="1" x14ac:dyDescent="0.2">
      <c r="A78" s="12">
        <f t="shared" si="20"/>
        <v>75</v>
      </c>
      <c r="B78" s="13"/>
      <c r="C78" s="13"/>
      <c r="D78" s="13" t="s">
        <v>65</v>
      </c>
      <c r="E78" s="14">
        <v>40</v>
      </c>
      <c r="F78" s="15">
        <v>48.2</v>
      </c>
      <c r="G78" s="43">
        <v>83.16</v>
      </c>
      <c r="H78" s="43">
        <f t="shared" si="16"/>
        <v>16.632000000000001</v>
      </c>
      <c r="I78" s="44">
        <f t="shared" si="17"/>
        <v>99.792000000000002</v>
      </c>
      <c r="J78" s="43">
        <v>20</v>
      </c>
      <c r="K78" s="43">
        <f t="shared" si="18"/>
        <v>34.959999999999994</v>
      </c>
      <c r="L78" s="43">
        <f t="shared" si="19"/>
        <v>51.591999999999999</v>
      </c>
      <c r="M78" s="43">
        <v>56.53</v>
      </c>
      <c r="N78" s="43">
        <v>4.55</v>
      </c>
      <c r="O78" s="45">
        <f t="shared" si="21"/>
        <v>61.08</v>
      </c>
      <c r="P78" s="46">
        <f t="shared" si="22"/>
        <v>412.28999999999996</v>
      </c>
    </row>
    <row r="79" spans="1:18" customFormat="1" ht="15.6" customHeight="1" x14ac:dyDescent="0.2">
      <c r="A79" s="12">
        <f t="shared" si="20"/>
        <v>76</v>
      </c>
      <c r="B79" s="13"/>
      <c r="C79" s="13"/>
      <c r="D79" s="13" t="s">
        <v>65</v>
      </c>
      <c r="E79" s="14">
        <v>8</v>
      </c>
      <c r="F79" s="15">
        <v>24.07</v>
      </c>
      <c r="G79" s="43">
        <v>48.06</v>
      </c>
      <c r="H79" s="43">
        <f t="shared" si="16"/>
        <v>9.6120000000000019</v>
      </c>
      <c r="I79" s="44">
        <f t="shared" si="17"/>
        <v>57.672000000000004</v>
      </c>
      <c r="J79" s="43">
        <v>20</v>
      </c>
      <c r="K79" s="43">
        <f t="shared" si="18"/>
        <v>23.990000000000002</v>
      </c>
      <c r="L79" s="43">
        <f t="shared" si="19"/>
        <v>33.602000000000004</v>
      </c>
      <c r="M79" s="43">
        <v>21.93</v>
      </c>
      <c r="N79" s="43">
        <v>4</v>
      </c>
      <c r="O79" s="45">
        <f t="shared" si="21"/>
        <v>25.93</v>
      </c>
      <c r="P79" s="46">
        <f t="shared" si="22"/>
        <v>175.0275</v>
      </c>
      <c r="Q79" s="2"/>
      <c r="R79" s="2"/>
    </row>
    <row r="80" spans="1:18" customFormat="1" ht="15.6" customHeight="1" x14ac:dyDescent="0.2">
      <c r="A80" s="12">
        <f t="shared" si="20"/>
        <v>77</v>
      </c>
      <c r="B80" s="13"/>
      <c r="C80" s="13"/>
      <c r="D80" s="13" t="s">
        <v>66</v>
      </c>
      <c r="E80" s="14">
        <v>8</v>
      </c>
      <c r="F80" s="15">
        <v>50.81</v>
      </c>
      <c r="G80" s="43">
        <v>96.95</v>
      </c>
      <c r="H80" s="43">
        <f t="shared" si="16"/>
        <v>19.39</v>
      </c>
      <c r="I80" s="44">
        <f t="shared" si="17"/>
        <v>116.34</v>
      </c>
      <c r="J80" s="43">
        <v>20</v>
      </c>
      <c r="K80" s="43">
        <f t="shared" si="18"/>
        <v>46.14</v>
      </c>
      <c r="L80" s="43">
        <f t="shared" si="19"/>
        <v>65.53</v>
      </c>
      <c r="M80" s="43">
        <v>67.23</v>
      </c>
      <c r="N80" s="43">
        <v>5.3</v>
      </c>
      <c r="O80" s="45">
        <f t="shared" si="21"/>
        <v>72.53</v>
      </c>
      <c r="P80" s="46">
        <f t="shared" si="22"/>
        <v>489.57750000000004</v>
      </c>
    </row>
    <row r="81" spans="1:18" customFormat="1" ht="15.6" customHeight="1" x14ac:dyDescent="0.2">
      <c r="A81" s="12">
        <f t="shared" si="20"/>
        <v>78</v>
      </c>
      <c r="B81" s="13"/>
      <c r="C81" s="13"/>
      <c r="D81" s="13" t="s">
        <v>67</v>
      </c>
      <c r="E81" s="14">
        <v>2</v>
      </c>
      <c r="F81" s="15">
        <v>44.63</v>
      </c>
      <c r="G81" s="43">
        <v>60.71</v>
      </c>
      <c r="H81" s="43">
        <f t="shared" si="16"/>
        <v>12.142000000000001</v>
      </c>
      <c r="I81" s="44">
        <f t="shared" si="17"/>
        <v>72.852000000000004</v>
      </c>
      <c r="J81" s="43">
        <v>20</v>
      </c>
      <c r="K81" s="43">
        <f t="shared" si="18"/>
        <v>16.079999999999998</v>
      </c>
      <c r="L81" s="43">
        <f t="shared" si="19"/>
        <v>28.222000000000001</v>
      </c>
      <c r="M81" s="43">
        <v>38.83</v>
      </c>
      <c r="N81" s="43">
        <v>4</v>
      </c>
      <c r="O81" s="45">
        <f t="shared" si="21"/>
        <v>42.83</v>
      </c>
      <c r="P81" s="46">
        <f t="shared" si="22"/>
        <v>289.10249999999996</v>
      </c>
    </row>
    <row r="82" spans="1:18" customFormat="1" ht="15.6" customHeight="1" x14ac:dyDescent="0.2">
      <c r="A82" s="12">
        <f t="shared" si="20"/>
        <v>79</v>
      </c>
      <c r="B82" s="13"/>
      <c r="C82" s="13"/>
      <c r="D82" s="13" t="s">
        <v>140</v>
      </c>
      <c r="E82" s="14">
        <v>6</v>
      </c>
      <c r="F82" s="15">
        <v>81.7</v>
      </c>
      <c r="G82" s="43">
        <v>95.8</v>
      </c>
      <c r="H82" s="43">
        <f t="shared" si="16"/>
        <v>19.16</v>
      </c>
      <c r="I82" s="44">
        <f t="shared" si="17"/>
        <v>114.96</v>
      </c>
      <c r="J82" s="43">
        <v>20</v>
      </c>
      <c r="K82" s="43">
        <f t="shared" si="18"/>
        <v>14.099999999999994</v>
      </c>
      <c r="L82" s="43">
        <f t="shared" si="19"/>
        <v>33.259999999999991</v>
      </c>
      <c r="M82" s="43">
        <v>67.39</v>
      </c>
      <c r="N82" s="43">
        <v>6</v>
      </c>
      <c r="O82" s="45">
        <f t="shared" si="21"/>
        <v>73.39</v>
      </c>
      <c r="P82" s="46">
        <f t="shared" si="22"/>
        <v>495.38249999999999</v>
      </c>
      <c r="Q82" s="2"/>
      <c r="R82" s="2"/>
    </row>
    <row r="83" spans="1:18" customFormat="1" ht="15.6" customHeight="1" x14ac:dyDescent="0.2">
      <c r="A83" s="12">
        <f t="shared" si="20"/>
        <v>80</v>
      </c>
      <c r="B83" s="13"/>
      <c r="C83" s="13"/>
      <c r="D83" s="13" t="s">
        <v>141</v>
      </c>
      <c r="E83" s="14">
        <v>16</v>
      </c>
      <c r="F83" s="15">
        <v>110.32</v>
      </c>
      <c r="G83" s="43">
        <v>96.83</v>
      </c>
      <c r="H83" s="43">
        <f t="shared" si="16"/>
        <v>19.366</v>
      </c>
      <c r="I83" s="44">
        <f t="shared" si="17"/>
        <v>116.196</v>
      </c>
      <c r="J83" s="43">
        <v>20</v>
      </c>
      <c r="K83" s="43">
        <f t="shared" si="18"/>
        <v>-13.489999999999995</v>
      </c>
      <c r="L83" s="43">
        <f t="shared" si="19"/>
        <v>5.8760000000000048</v>
      </c>
      <c r="M83" s="43">
        <v>66.28</v>
      </c>
      <c r="N83" s="43">
        <v>6</v>
      </c>
      <c r="O83" s="45">
        <f t="shared" si="21"/>
        <v>72.28</v>
      </c>
      <c r="P83" s="46">
        <f t="shared" si="22"/>
        <v>487.89000000000004</v>
      </c>
      <c r="Q83" s="2"/>
      <c r="R83" s="2"/>
    </row>
    <row r="84" spans="1:18" customFormat="1" ht="15.6" customHeight="1" x14ac:dyDescent="0.2">
      <c r="A84" s="12">
        <f t="shared" si="20"/>
        <v>81</v>
      </c>
      <c r="B84" s="13"/>
      <c r="C84" s="13"/>
      <c r="D84" s="13" t="s">
        <v>68</v>
      </c>
      <c r="E84" s="14">
        <v>8</v>
      </c>
      <c r="F84" s="15">
        <v>86.82</v>
      </c>
      <c r="G84" s="43">
        <v>60.78</v>
      </c>
      <c r="H84" s="43">
        <f t="shared" si="16"/>
        <v>12.156000000000001</v>
      </c>
      <c r="I84" s="44">
        <f t="shared" si="17"/>
        <v>72.936000000000007</v>
      </c>
      <c r="J84" s="43">
        <v>20</v>
      </c>
      <c r="K84" s="43">
        <f t="shared" si="18"/>
        <v>-26.039999999999992</v>
      </c>
      <c r="L84" s="43">
        <f t="shared" si="19"/>
        <v>-13.883999999999986</v>
      </c>
      <c r="M84" s="43">
        <v>38.659999999999997</v>
      </c>
      <c r="N84" s="43">
        <v>6</v>
      </c>
      <c r="O84" s="45">
        <f t="shared" si="21"/>
        <v>44.66</v>
      </c>
      <c r="P84" s="46">
        <f t="shared" si="22"/>
        <v>301.45499999999998</v>
      </c>
    </row>
    <row r="85" spans="1:18" customFormat="1" ht="15.6" customHeight="1" x14ac:dyDescent="0.2">
      <c r="A85" s="12">
        <f t="shared" si="20"/>
        <v>82</v>
      </c>
      <c r="B85" s="13"/>
      <c r="C85" s="13"/>
      <c r="D85" s="13" t="s">
        <v>142</v>
      </c>
      <c r="E85" s="14">
        <v>18</v>
      </c>
      <c r="F85" s="15">
        <v>29.81</v>
      </c>
      <c r="G85" s="43">
        <v>48.53</v>
      </c>
      <c r="H85" s="43">
        <f t="shared" si="16"/>
        <v>9.7060000000000013</v>
      </c>
      <c r="I85" s="44">
        <f t="shared" si="17"/>
        <v>58.236000000000004</v>
      </c>
      <c r="J85" s="43">
        <v>20</v>
      </c>
      <c r="K85" s="43">
        <f t="shared" si="18"/>
        <v>18.720000000000002</v>
      </c>
      <c r="L85" s="43">
        <f t="shared" si="19"/>
        <v>28.426000000000005</v>
      </c>
      <c r="M85" s="43">
        <v>22.07</v>
      </c>
      <c r="N85" s="43">
        <v>4.13</v>
      </c>
      <c r="O85" s="45">
        <f t="shared" si="21"/>
        <v>26.2</v>
      </c>
      <c r="P85" s="46">
        <f t="shared" si="22"/>
        <v>176.85000000000002</v>
      </c>
      <c r="Q85" s="2"/>
      <c r="R85" s="2"/>
    </row>
    <row r="86" spans="1:18" customFormat="1" ht="15.6" customHeight="1" x14ac:dyDescent="0.2">
      <c r="A86" s="12">
        <f t="shared" si="20"/>
        <v>83</v>
      </c>
      <c r="B86" s="8"/>
      <c r="C86" s="8"/>
      <c r="D86" s="8" t="s">
        <v>142</v>
      </c>
      <c r="E86" s="9">
        <v>26</v>
      </c>
      <c r="F86" s="15">
        <v>58.8</v>
      </c>
      <c r="G86" s="49">
        <v>204.73</v>
      </c>
      <c r="H86" s="43">
        <f t="shared" si="16"/>
        <v>40.945999999999998</v>
      </c>
      <c r="I86" s="44">
        <f t="shared" si="17"/>
        <v>245.67599999999999</v>
      </c>
      <c r="J86" s="43">
        <v>20</v>
      </c>
      <c r="K86" s="43">
        <f t="shared" si="18"/>
        <v>145.93</v>
      </c>
      <c r="L86" s="43">
        <f t="shared" si="19"/>
        <v>186.87599999999998</v>
      </c>
      <c r="M86" s="47">
        <v>56.53</v>
      </c>
      <c r="N86" s="47">
        <v>4.13</v>
      </c>
      <c r="O86" s="45">
        <f t="shared" si="21"/>
        <v>60.660000000000004</v>
      </c>
      <c r="P86" s="46">
        <f t="shared" si="22"/>
        <v>409.4550000000001</v>
      </c>
      <c r="Q86" s="2"/>
      <c r="R86" s="2"/>
    </row>
    <row r="87" spans="1:18" customFormat="1" ht="15.6" customHeight="1" x14ac:dyDescent="0.2">
      <c r="A87" s="12">
        <f t="shared" si="20"/>
        <v>84</v>
      </c>
      <c r="B87" s="8"/>
      <c r="C87" s="8"/>
      <c r="D87" s="8" t="s">
        <v>184</v>
      </c>
      <c r="E87" s="9">
        <v>18</v>
      </c>
      <c r="F87" s="15">
        <v>55.66</v>
      </c>
      <c r="G87" s="43">
        <v>104.27</v>
      </c>
      <c r="H87" s="43">
        <f t="shared" si="16"/>
        <v>20.853999999999999</v>
      </c>
      <c r="I87" s="44">
        <f t="shared" si="17"/>
        <v>125.124</v>
      </c>
      <c r="J87" s="43">
        <v>20</v>
      </c>
      <c r="K87" s="43">
        <f t="shared" si="18"/>
        <v>48.61</v>
      </c>
      <c r="L87" s="43">
        <f t="shared" si="19"/>
        <v>69.463999999999999</v>
      </c>
      <c r="M87" s="47">
        <v>68.709999999999994</v>
      </c>
      <c r="N87" s="47">
        <v>7</v>
      </c>
      <c r="O87" s="45">
        <f t="shared" si="21"/>
        <v>75.709999999999994</v>
      </c>
      <c r="P87" s="46">
        <f t="shared" si="22"/>
        <v>511.04250000000002</v>
      </c>
      <c r="Q87" s="2"/>
      <c r="R87" s="2"/>
    </row>
    <row r="88" spans="1:18" customFormat="1" ht="15.6" customHeight="1" x14ac:dyDescent="0.2">
      <c r="A88" s="12">
        <f t="shared" si="20"/>
        <v>85</v>
      </c>
      <c r="B88" s="13"/>
      <c r="C88" s="13"/>
      <c r="D88" s="13" t="s">
        <v>143</v>
      </c>
      <c r="E88" s="14">
        <v>22</v>
      </c>
      <c r="F88" s="15">
        <v>45.15</v>
      </c>
      <c r="G88" s="43">
        <v>52.32</v>
      </c>
      <c r="H88" s="43">
        <f t="shared" si="16"/>
        <v>10.464</v>
      </c>
      <c r="I88" s="44">
        <f t="shared" si="17"/>
        <v>62.783999999999999</v>
      </c>
      <c r="J88" s="43">
        <v>20</v>
      </c>
      <c r="K88" s="43">
        <f t="shared" si="18"/>
        <v>7.1700000000000017</v>
      </c>
      <c r="L88" s="43">
        <f t="shared" si="19"/>
        <v>17.634</v>
      </c>
      <c r="M88" s="43">
        <v>26.85</v>
      </c>
      <c r="N88" s="43">
        <v>7</v>
      </c>
      <c r="O88" s="45">
        <f t="shared" si="21"/>
        <v>33.85</v>
      </c>
      <c r="P88" s="46">
        <f t="shared" si="22"/>
        <v>228.48750000000004</v>
      </c>
      <c r="Q88" s="2"/>
      <c r="R88" s="2"/>
    </row>
    <row r="89" spans="1:18" customFormat="1" ht="15.6" customHeight="1" x14ac:dyDescent="0.2">
      <c r="A89" s="12">
        <f t="shared" si="20"/>
        <v>86</v>
      </c>
      <c r="B89" s="13"/>
      <c r="C89" s="13"/>
      <c r="D89" s="13" t="s">
        <v>69</v>
      </c>
      <c r="E89" s="14">
        <v>20</v>
      </c>
      <c r="F89" s="15">
        <v>69.88</v>
      </c>
      <c r="G89" s="43">
        <v>101.95</v>
      </c>
      <c r="H89" s="43">
        <f t="shared" si="16"/>
        <v>20.39</v>
      </c>
      <c r="I89" s="44">
        <f t="shared" si="17"/>
        <v>122.34</v>
      </c>
      <c r="J89" s="43">
        <v>20</v>
      </c>
      <c r="K89" s="43">
        <f t="shared" si="18"/>
        <v>32.070000000000007</v>
      </c>
      <c r="L89" s="43">
        <f t="shared" si="19"/>
        <v>52.460000000000008</v>
      </c>
      <c r="M89" s="43">
        <v>75.099999999999994</v>
      </c>
      <c r="N89" s="43">
        <v>13.18</v>
      </c>
      <c r="O89" s="45">
        <f t="shared" si="21"/>
        <v>88.28</v>
      </c>
      <c r="P89" s="46">
        <f t="shared" si="22"/>
        <v>595.89</v>
      </c>
    </row>
    <row r="90" spans="1:18" customFormat="1" ht="15.6" customHeight="1" x14ac:dyDescent="0.2">
      <c r="A90" s="12">
        <f t="shared" si="20"/>
        <v>87</v>
      </c>
      <c r="B90" s="13"/>
      <c r="C90" s="13"/>
      <c r="D90" s="13" t="s">
        <v>69</v>
      </c>
      <c r="E90" s="14">
        <v>22</v>
      </c>
      <c r="F90" s="15">
        <v>24.74</v>
      </c>
      <c r="G90" s="43">
        <v>49.51</v>
      </c>
      <c r="H90" s="43">
        <f t="shared" si="16"/>
        <v>9.902000000000001</v>
      </c>
      <c r="I90" s="44">
        <f t="shared" si="17"/>
        <v>59.411999999999999</v>
      </c>
      <c r="J90" s="43">
        <v>20</v>
      </c>
      <c r="K90" s="43">
        <f t="shared" si="18"/>
        <v>24.77</v>
      </c>
      <c r="L90" s="43">
        <f t="shared" si="19"/>
        <v>34.671999999999997</v>
      </c>
      <c r="M90" s="43">
        <v>26.8</v>
      </c>
      <c r="N90" s="43">
        <v>6.59</v>
      </c>
      <c r="O90" s="45">
        <f t="shared" si="21"/>
        <v>33.39</v>
      </c>
      <c r="P90" s="46">
        <f t="shared" si="22"/>
        <v>225.38250000000002</v>
      </c>
    </row>
    <row r="91" spans="1:18" customFormat="1" ht="15.6" customHeight="1" x14ac:dyDescent="0.2">
      <c r="A91" s="12">
        <f t="shared" si="20"/>
        <v>88</v>
      </c>
      <c r="B91" s="13"/>
      <c r="C91" s="13"/>
      <c r="D91" s="13" t="s">
        <v>70</v>
      </c>
      <c r="E91" s="14">
        <v>3</v>
      </c>
      <c r="F91" s="15">
        <v>63.42</v>
      </c>
      <c r="G91" s="43">
        <v>63.86</v>
      </c>
      <c r="H91" s="43">
        <f t="shared" si="16"/>
        <v>12.772</v>
      </c>
      <c r="I91" s="44">
        <f t="shared" si="17"/>
        <v>76.632000000000005</v>
      </c>
      <c r="J91" s="43">
        <v>20</v>
      </c>
      <c r="K91" s="43">
        <f t="shared" si="18"/>
        <v>0.43999999999999773</v>
      </c>
      <c r="L91" s="43">
        <f t="shared" si="19"/>
        <v>13.212000000000003</v>
      </c>
      <c r="M91" s="43">
        <v>35.72</v>
      </c>
      <c r="N91" s="43"/>
      <c r="O91" s="45">
        <f t="shared" si="21"/>
        <v>35.72</v>
      </c>
      <c r="P91" s="46">
        <f t="shared" si="22"/>
        <v>241.11</v>
      </c>
    </row>
    <row r="92" spans="1:18" customFormat="1" ht="15.6" customHeight="1" x14ac:dyDescent="0.2">
      <c r="A92" s="12">
        <f t="shared" si="20"/>
        <v>89</v>
      </c>
      <c r="B92" s="13"/>
      <c r="C92" s="13"/>
      <c r="D92" s="13" t="s">
        <v>71</v>
      </c>
      <c r="E92" s="14">
        <v>1</v>
      </c>
      <c r="F92" s="15">
        <v>33.770000000000003</v>
      </c>
      <c r="G92" s="43">
        <v>16.34</v>
      </c>
      <c r="H92" s="43">
        <f t="shared" si="16"/>
        <v>3.2680000000000002</v>
      </c>
      <c r="I92" s="44">
        <f t="shared" si="17"/>
        <v>19.608000000000001</v>
      </c>
      <c r="J92" s="43">
        <v>20</v>
      </c>
      <c r="K92" s="43">
        <f t="shared" si="18"/>
        <v>-17.430000000000003</v>
      </c>
      <c r="L92" s="43">
        <f t="shared" si="19"/>
        <v>-14.162000000000003</v>
      </c>
      <c r="M92" s="43">
        <v>41.48</v>
      </c>
      <c r="N92" s="43"/>
      <c r="O92" s="45">
        <f t="shared" si="21"/>
        <v>41.48</v>
      </c>
      <c r="P92" s="46">
        <f t="shared" si="22"/>
        <v>279.98999999999995</v>
      </c>
    </row>
    <row r="93" spans="1:18" customFormat="1" ht="15.6" customHeight="1" x14ac:dyDescent="0.2">
      <c r="A93" s="12">
        <f t="shared" si="20"/>
        <v>90</v>
      </c>
      <c r="B93" s="13"/>
      <c r="C93" s="13"/>
      <c r="D93" s="13" t="s">
        <v>72</v>
      </c>
      <c r="E93" s="14">
        <v>13</v>
      </c>
      <c r="F93" s="15">
        <v>40.67</v>
      </c>
      <c r="G93" s="43">
        <v>82.03</v>
      </c>
      <c r="H93" s="43">
        <f t="shared" si="16"/>
        <v>16.406000000000002</v>
      </c>
      <c r="I93" s="44">
        <f t="shared" si="17"/>
        <v>98.436000000000007</v>
      </c>
      <c r="J93" s="43">
        <v>20</v>
      </c>
      <c r="K93" s="43">
        <f t="shared" si="18"/>
        <v>41.36</v>
      </c>
      <c r="L93" s="43">
        <f t="shared" si="19"/>
        <v>57.766000000000005</v>
      </c>
      <c r="M93" s="43">
        <v>52.83</v>
      </c>
      <c r="N93" s="43"/>
      <c r="O93" s="45">
        <f t="shared" si="21"/>
        <v>52.83</v>
      </c>
      <c r="P93" s="46">
        <f t="shared" si="22"/>
        <v>356.60249999999996</v>
      </c>
    </row>
    <row r="94" spans="1:18" customFormat="1" ht="15.6" customHeight="1" x14ac:dyDescent="0.2">
      <c r="A94" s="12">
        <f t="shared" si="20"/>
        <v>91</v>
      </c>
      <c r="B94" s="13"/>
      <c r="C94" s="13"/>
      <c r="D94" s="13" t="s">
        <v>72</v>
      </c>
      <c r="E94" s="14">
        <v>2</v>
      </c>
      <c r="F94" s="15">
        <v>26.66</v>
      </c>
      <c r="G94" s="43">
        <v>55</v>
      </c>
      <c r="H94" s="43">
        <f t="shared" si="16"/>
        <v>11</v>
      </c>
      <c r="I94" s="44">
        <f t="shared" si="17"/>
        <v>66</v>
      </c>
      <c r="J94" s="43">
        <v>20</v>
      </c>
      <c r="K94" s="43">
        <f t="shared" si="18"/>
        <v>28.34</v>
      </c>
      <c r="L94" s="43">
        <f t="shared" si="19"/>
        <v>39.340000000000003</v>
      </c>
      <c r="M94" s="43">
        <v>29.6</v>
      </c>
      <c r="N94" s="43"/>
      <c r="O94" s="45">
        <f t="shared" si="21"/>
        <v>29.6</v>
      </c>
      <c r="P94" s="46">
        <f t="shared" si="22"/>
        <v>199.79999999999998</v>
      </c>
      <c r="Q94" s="2"/>
      <c r="R94" s="2"/>
    </row>
    <row r="95" spans="1:18" customFormat="1" ht="15.6" customHeight="1" x14ac:dyDescent="0.2">
      <c r="A95" s="12">
        <f t="shared" si="20"/>
        <v>92</v>
      </c>
      <c r="B95" s="13"/>
      <c r="C95" s="13"/>
      <c r="D95" s="13" t="s">
        <v>73</v>
      </c>
      <c r="E95" s="14">
        <v>2</v>
      </c>
      <c r="F95" s="15">
        <v>41.76</v>
      </c>
      <c r="G95" s="43">
        <v>84.96</v>
      </c>
      <c r="H95" s="43">
        <f t="shared" si="16"/>
        <v>16.992000000000001</v>
      </c>
      <c r="I95" s="44">
        <f t="shared" si="17"/>
        <v>101.952</v>
      </c>
      <c r="J95" s="43">
        <v>20</v>
      </c>
      <c r="K95" s="43">
        <f t="shared" si="18"/>
        <v>43.199999999999996</v>
      </c>
      <c r="L95" s="43">
        <f t="shared" si="19"/>
        <v>60.192</v>
      </c>
      <c r="M95" s="43">
        <v>55</v>
      </c>
      <c r="N95" s="43"/>
      <c r="O95" s="45">
        <f t="shared" si="21"/>
        <v>55</v>
      </c>
      <c r="P95" s="46">
        <f t="shared" si="22"/>
        <v>371.25</v>
      </c>
    </row>
    <row r="96" spans="1:18" customFormat="1" ht="15.6" customHeight="1" x14ac:dyDescent="0.2">
      <c r="A96" s="12">
        <f t="shared" si="20"/>
        <v>93</v>
      </c>
      <c r="B96" s="13"/>
      <c r="C96" s="13"/>
      <c r="D96" s="13" t="s">
        <v>74</v>
      </c>
      <c r="E96" s="14">
        <v>8</v>
      </c>
      <c r="F96" s="15">
        <v>26.24</v>
      </c>
      <c r="G96" s="43">
        <v>48.04</v>
      </c>
      <c r="H96" s="43">
        <f t="shared" si="16"/>
        <v>9.6080000000000005</v>
      </c>
      <c r="I96" s="44">
        <f t="shared" si="17"/>
        <v>57.647999999999996</v>
      </c>
      <c r="J96" s="43">
        <v>20</v>
      </c>
      <c r="K96" s="43">
        <f t="shared" si="18"/>
        <v>21.8</v>
      </c>
      <c r="L96" s="43">
        <f t="shared" si="19"/>
        <v>31.407999999999998</v>
      </c>
      <c r="M96" s="43">
        <v>26.5</v>
      </c>
      <c r="N96" s="43"/>
      <c r="O96" s="45">
        <f t="shared" si="21"/>
        <v>26.5</v>
      </c>
      <c r="P96" s="46">
        <f t="shared" si="22"/>
        <v>178.875</v>
      </c>
    </row>
    <row r="97" spans="1:18" customFormat="1" ht="15.6" customHeight="1" x14ac:dyDescent="0.2">
      <c r="A97" s="12">
        <f t="shared" si="20"/>
        <v>94</v>
      </c>
      <c r="B97" s="13"/>
      <c r="C97" s="13"/>
      <c r="D97" s="13" t="s">
        <v>75</v>
      </c>
      <c r="E97" s="14">
        <v>11</v>
      </c>
      <c r="F97" s="15">
        <v>22.61</v>
      </c>
      <c r="G97" s="43">
        <v>48.04</v>
      </c>
      <c r="H97" s="43">
        <f t="shared" si="16"/>
        <v>9.6080000000000005</v>
      </c>
      <c r="I97" s="44">
        <f t="shared" si="17"/>
        <v>57.647999999999996</v>
      </c>
      <c r="J97" s="43">
        <v>20</v>
      </c>
      <c r="K97" s="43">
        <f t="shared" si="18"/>
        <v>25.43</v>
      </c>
      <c r="L97" s="43">
        <f t="shared" si="19"/>
        <v>35.037999999999997</v>
      </c>
      <c r="M97" s="43">
        <v>26.5</v>
      </c>
      <c r="N97" s="43"/>
      <c r="O97" s="45">
        <f t="shared" si="21"/>
        <v>26.5</v>
      </c>
      <c r="P97" s="46">
        <f t="shared" si="22"/>
        <v>178.875</v>
      </c>
    </row>
    <row r="98" spans="1:18" customFormat="1" ht="15.6" customHeight="1" x14ac:dyDescent="0.2">
      <c r="A98" s="12">
        <f t="shared" si="20"/>
        <v>95</v>
      </c>
      <c r="B98" s="13"/>
      <c r="C98" s="13"/>
      <c r="D98" s="13" t="s">
        <v>76</v>
      </c>
      <c r="E98" s="14">
        <v>3</v>
      </c>
      <c r="F98" s="15">
        <v>25.77</v>
      </c>
      <c r="G98" s="43">
        <v>43.74</v>
      </c>
      <c r="H98" s="43">
        <f t="shared" si="16"/>
        <v>8.7480000000000011</v>
      </c>
      <c r="I98" s="44">
        <f t="shared" si="17"/>
        <v>52.488</v>
      </c>
      <c r="J98" s="43">
        <v>20</v>
      </c>
      <c r="K98" s="43">
        <f t="shared" si="18"/>
        <v>17.970000000000002</v>
      </c>
      <c r="L98" s="43">
        <f t="shared" si="19"/>
        <v>26.718</v>
      </c>
      <c r="M98" s="43">
        <v>23.33</v>
      </c>
      <c r="N98" s="43"/>
      <c r="O98" s="45">
        <f t="shared" si="21"/>
        <v>23.33</v>
      </c>
      <c r="P98" s="46">
        <f t="shared" si="22"/>
        <v>157.47749999999999</v>
      </c>
    </row>
    <row r="99" spans="1:18" customFormat="1" ht="15.6" customHeight="1" x14ac:dyDescent="0.2">
      <c r="A99" s="12">
        <f t="shared" si="20"/>
        <v>96</v>
      </c>
      <c r="B99" s="8"/>
      <c r="C99" s="8"/>
      <c r="D99" s="8" t="s">
        <v>162</v>
      </c>
      <c r="E99" s="9">
        <v>1</v>
      </c>
      <c r="F99" s="15">
        <v>23.19</v>
      </c>
      <c r="G99" s="43">
        <v>45.79</v>
      </c>
      <c r="H99" s="43">
        <f t="shared" si="16"/>
        <v>9.1579999999999995</v>
      </c>
      <c r="I99" s="44">
        <f t="shared" si="17"/>
        <v>54.948</v>
      </c>
      <c r="J99" s="43">
        <v>20</v>
      </c>
      <c r="K99" s="43">
        <f t="shared" si="18"/>
        <v>22.599999999999998</v>
      </c>
      <c r="L99" s="43">
        <f t="shared" si="19"/>
        <v>31.757999999999999</v>
      </c>
      <c r="M99" s="43">
        <v>21.34</v>
      </c>
      <c r="N99" s="43"/>
      <c r="O99" s="45">
        <f t="shared" si="21"/>
        <v>21.34</v>
      </c>
      <c r="P99" s="46">
        <f t="shared" si="22"/>
        <v>144.04500000000002</v>
      </c>
      <c r="Q99" s="2"/>
      <c r="R99" s="2"/>
    </row>
    <row r="100" spans="1:18" customFormat="1" ht="15.6" customHeight="1" x14ac:dyDescent="0.2">
      <c r="A100" s="12">
        <f t="shared" si="20"/>
        <v>97</v>
      </c>
      <c r="B100" s="13"/>
      <c r="C100" s="13"/>
      <c r="D100" s="13" t="s">
        <v>77</v>
      </c>
      <c r="E100" s="14">
        <v>2</v>
      </c>
      <c r="F100" s="15">
        <v>51.03</v>
      </c>
      <c r="G100" s="43">
        <v>52.32</v>
      </c>
      <c r="H100" s="43">
        <f t="shared" ref="H100:H131" si="23">G100*20%</f>
        <v>10.464</v>
      </c>
      <c r="I100" s="44">
        <f t="shared" ref="I100:I131" si="24">G100+H100</f>
        <v>62.783999999999999</v>
      </c>
      <c r="J100" s="43">
        <v>20</v>
      </c>
      <c r="K100" s="43">
        <f t="shared" ref="K100:K131" si="25">G100-F100</f>
        <v>1.2899999999999991</v>
      </c>
      <c r="L100" s="43">
        <f t="shared" ref="L100:L131" si="26">I100-F100</f>
        <v>11.753999999999998</v>
      </c>
      <c r="M100" s="43">
        <v>31.41</v>
      </c>
      <c r="N100" s="43"/>
      <c r="O100" s="45">
        <f t="shared" si="21"/>
        <v>31.41</v>
      </c>
      <c r="P100" s="46">
        <f t="shared" si="22"/>
        <v>212.01750000000001</v>
      </c>
    </row>
    <row r="101" spans="1:18" customFormat="1" ht="15.6" customHeight="1" x14ac:dyDescent="0.2">
      <c r="A101" s="12">
        <f t="shared" ref="A101:A132" si="27">A100+1</f>
        <v>98</v>
      </c>
      <c r="B101" s="13"/>
      <c r="C101" s="13"/>
      <c r="D101" s="13" t="s">
        <v>77</v>
      </c>
      <c r="E101" s="14">
        <v>1</v>
      </c>
      <c r="F101" s="15">
        <v>38.950000000000003</v>
      </c>
      <c r="G101" s="43">
        <v>42.95</v>
      </c>
      <c r="H101" s="43">
        <f t="shared" si="23"/>
        <v>8.5900000000000016</v>
      </c>
      <c r="I101" s="44">
        <f t="shared" si="24"/>
        <v>51.540000000000006</v>
      </c>
      <c r="J101" s="43">
        <v>20</v>
      </c>
      <c r="K101" s="43">
        <f t="shared" si="25"/>
        <v>4</v>
      </c>
      <c r="L101" s="43">
        <f t="shared" si="26"/>
        <v>12.590000000000003</v>
      </c>
      <c r="M101" s="43">
        <v>20.63</v>
      </c>
      <c r="N101" s="43"/>
      <c r="O101" s="45">
        <f t="shared" ref="O101:O132" si="28">M101+N101</f>
        <v>20.63</v>
      </c>
      <c r="P101" s="46">
        <f t="shared" ref="P101:P132" si="29">O101*1620*5%/12</f>
        <v>139.2525</v>
      </c>
    </row>
    <row r="102" spans="1:18" customFormat="1" ht="15.6" customHeight="1" x14ac:dyDescent="0.2">
      <c r="A102" s="12">
        <f t="shared" si="27"/>
        <v>99</v>
      </c>
      <c r="B102" s="8"/>
      <c r="C102" s="8"/>
      <c r="D102" s="8" t="s">
        <v>175</v>
      </c>
      <c r="E102" s="9">
        <v>3</v>
      </c>
      <c r="F102" s="15">
        <v>34.450000000000003</v>
      </c>
      <c r="G102" s="43">
        <v>43.74</v>
      </c>
      <c r="H102" s="43">
        <f t="shared" si="23"/>
        <v>8.7480000000000011</v>
      </c>
      <c r="I102" s="44">
        <f t="shared" si="24"/>
        <v>52.488</v>
      </c>
      <c r="J102" s="43">
        <v>20</v>
      </c>
      <c r="K102" s="43">
        <f t="shared" si="25"/>
        <v>9.2899999999999991</v>
      </c>
      <c r="L102" s="43">
        <f t="shared" si="26"/>
        <v>18.037999999999997</v>
      </c>
      <c r="M102" s="43">
        <v>22.63</v>
      </c>
      <c r="N102" s="43"/>
      <c r="O102" s="45">
        <f t="shared" si="28"/>
        <v>22.63</v>
      </c>
      <c r="P102" s="46">
        <f t="shared" si="29"/>
        <v>152.7525</v>
      </c>
      <c r="Q102" s="2"/>
      <c r="R102" s="2"/>
    </row>
    <row r="103" spans="1:18" customFormat="1" ht="15.6" customHeight="1" x14ac:dyDescent="0.2">
      <c r="A103" s="12">
        <f t="shared" si="27"/>
        <v>100</v>
      </c>
      <c r="B103" s="13"/>
      <c r="C103" s="13"/>
      <c r="D103" s="13" t="s">
        <v>156</v>
      </c>
      <c r="E103" s="14">
        <v>2</v>
      </c>
      <c r="F103" s="15">
        <v>78.48</v>
      </c>
      <c r="G103" s="43">
        <v>97.19</v>
      </c>
      <c r="H103" s="43">
        <f t="shared" si="23"/>
        <v>19.438000000000002</v>
      </c>
      <c r="I103" s="44">
        <f t="shared" si="24"/>
        <v>116.628</v>
      </c>
      <c r="J103" s="43">
        <v>20</v>
      </c>
      <c r="K103" s="43">
        <f t="shared" si="25"/>
        <v>18.709999999999994</v>
      </c>
      <c r="L103" s="43">
        <f t="shared" si="26"/>
        <v>38.147999999999996</v>
      </c>
      <c r="M103" s="43">
        <v>67.540000000000006</v>
      </c>
      <c r="N103" s="43"/>
      <c r="O103" s="45">
        <f t="shared" si="28"/>
        <v>67.540000000000006</v>
      </c>
      <c r="P103" s="46">
        <f t="shared" si="29"/>
        <v>455.89500000000004</v>
      </c>
      <c r="Q103" s="2"/>
      <c r="R103" s="2"/>
    </row>
    <row r="104" spans="1:18" customFormat="1" ht="15.6" customHeight="1" x14ac:dyDescent="0.2">
      <c r="A104" s="12">
        <f t="shared" si="27"/>
        <v>101</v>
      </c>
      <c r="B104" s="13"/>
      <c r="C104" s="13"/>
      <c r="D104" s="13" t="s">
        <v>156</v>
      </c>
      <c r="E104" s="14">
        <v>20</v>
      </c>
      <c r="F104" s="15">
        <v>78.48</v>
      </c>
      <c r="G104" s="43">
        <v>97.19</v>
      </c>
      <c r="H104" s="43">
        <f t="shared" si="23"/>
        <v>19.438000000000002</v>
      </c>
      <c r="I104" s="44">
        <f t="shared" si="24"/>
        <v>116.628</v>
      </c>
      <c r="J104" s="43">
        <v>20</v>
      </c>
      <c r="K104" s="43">
        <f t="shared" si="25"/>
        <v>18.709999999999994</v>
      </c>
      <c r="L104" s="43">
        <f t="shared" si="26"/>
        <v>38.147999999999996</v>
      </c>
      <c r="M104" s="43">
        <v>67.540000000000006</v>
      </c>
      <c r="N104" s="43">
        <v>6</v>
      </c>
      <c r="O104" s="45">
        <f t="shared" si="28"/>
        <v>73.540000000000006</v>
      </c>
      <c r="P104" s="46">
        <f t="shared" si="29"/>
        <v>496.39500000000004</v>
      </c>
      <c r="Q104" s="2"/>
      <c r="R104" s="2"/>
    </row>
    <row r="105" spans="1:18" customFormat="1" ht="15.6" customHeight="1" x14ac:dyDescent="0.2">
      <c r="A105" s="12">
        <f t="shared" si="27"/>
        <v>102</v>
      </c>
      <c r="B105" s="13"/>
      <c r="C105" s="13"/>
      <c r="D105" s="13" t="s">
        <v>78</v>
      </c>
      <c r="E105" s="14">
        <v>11</v>
      </c>
      <c r="F105" s="15">
        <v>39.01</v>
      </c>
      <c r="G105" s="43">
        <v>63.58</v>
      </c>
      <c r="H105" s="43">
        <f t="shared" si="23"/>
        <v>12.716000000000001</v>
      </c>
      <c r="I105" s="44">
        <f t="shared" si="24"/>
        <v>76.295999999999992</v>
      </c>
      <c r="J105" s="43">
        <v>20</v>
      </c>
      <c r="K105" s="43">
        <f t="shared" si="25"/>
        <v>24.57</v>
      </c>
      <c r="L105" s="43">
        <f t="shared" si="26"/>
        <v>37.285999999999994</v>
      </c>
      <c r="M105" s="43">
        <v>40.54</v>
      </c>
      <c r="N105" s="43">
        <v>7.99</v>
      </c>
      <c r="O105" s="45">
        <f t="shared" si="28"/>
        <v>48.53</v>
      </c>
      <c r="P105" s="46">
        <f t="shared" si="29"/>
        <v>327.57750000000004</v>
      </c>
    </row>
    <row r="106" spans="1:18" customFormat="1" ht="15.6" customHeight="1" x14ac:dyDescent="0.2">
      <c r="A106" s="12">
        <f t="shared" si="27"/>
        <v>103</v>
      </c>
      <c r="B106" s="13"/>
      <c r="C106" s="13"/>
      <c r="D106" s="13" t="s">
        <v>78</v>
      </c>
      <c r="E106" s="14">
        <v>47</v>
      </c>
      <c r="F106" s="15">
        <v>39.01</v>
      </c>
      <c r="G106" s="43">
        <v>63.58</v>
      </c>
      <c r="H106" s="43">
        <f t="shared" si="23"/>
        <v>12.716000000000001</v>
      </c>
      <c r="I106" s="44">
        <f t="shared" si="24"/>
        <v>76.295999999999992</v>
      </c>
      <c r="J106" s="43">
        <v>20</v>
      </c>
      <c r="K106" s="43">
        <f t="shared" si="25"/>
        <v>24.57</v>
      </c>
      <c r="L106" s="43">
        <f t="shared" si="26"/>
        <v>37.285999999999994</v>
      </c>
      <c r="M106" s="43">
        <v>40.54</v>
      </c>
      <c r="N106" s="43">
        <v>7.99</v>
      </c>
      <c r="O106" s="45">
        <f t="shared" si="28"/>
        <v>48.53</v>
      </c>
      <c r="P106" s="46">
        <f t="shared" si="29"/>
        <v>327.57750000000004</v>
      </c>
    </row>
    <row r="107" spans="1:18" customFormat="1" ht="15.6" customHeight="1" x14ac:dyDescent="0.2">
      <c r="A107" s="12">
        <f t="shared" si="27"/>
        <v>104</v>
      </c>
      <c r="B107" s="13"/>
      <c r="C107" s="13"/>
      <c r="D107" s="13" t="s">
        <v>79</v>
      </c>
      <c r="E107" s="14">
        <v>60</v>
      </c>
      <c r="F107" s="15">
        <v>70.569999999999993</v>
      </c>
      <c r="G107" s="43">
        <v>97.84</v>
      </c>
      <c r="H107" s="43">
        <f t="shared" si="23"/>
        <v>19.568000000000001</v>
      </c>
      <c r="I107" s="44">
        <f t="shared" si="24"/>
        <v>117.408</v>
      </c>
      <c r="J107" s="43">
        <v>20</v>
      </c>
      <c r="K107" s="43">
        <f t="shared" si="25"/>
        <v>27.27000000000001</v>
      </c>
      <c r="L107" s="43">
        <f t="shared" si="26"/>
        <v>46.838000000000008</v>
      </c>
      <c r="M107" s="43">
        <v>64.86</v>
      </c>
      <c r="N107" s="43">
        <v>7.89</v>
      </c>
      <c r="O107" s="45">
        <f t="shared" si="28"/>
        <v>72.75</v>
      </c>
      <c r="P107" s="46">
        <f t="shared" si="29"/>
        <v>491.0625</v>
      </c>
    </row>
    <row r="108" spans="1:18" customFormat="1" ht="15.6" customHeight="1" x14ac:dyDescent="0.2">
      <c r="A108" s="12">
        <f t="shared" si="27"/>
        <v>105</v>
      </c>
      <c r="B108" s="8"/>
      <c r="C108" s="8"/>
      <c r="D108" s="8" t="s">
        <v>188</v>
      </c>
      <c r="E108" s="9">
        <v>5</v>
      </c>
      <c r="F108" s="15">
        <v>148.66999999999999</v>
      </c>
      <c r="G108" s="48">
        <v>172.47</v>
      </c>
      <c r="H108" s="43">
        <f t="shared" si="23"/>
        <v>34.494</v>
      </c>
      <c r="I108" s="44">
        <f t="shared" si="24"/>
        <v>206.964</v>
      </c>
      <c r="J108" s="43">
        <v>20</v>
      </c>
      <c r="K108" s="43">
        <f t="shared" si="25"/>
        <v>23.800000000000011</v>
      </c>
      <c r="L108" s="43">
        <f t="shared" si="26"/>
        <v>58.294000000000011</v>
      </c>
      <c r="M108" s="47">
        <v>49.1</v>
      </c>
      <c r="N108" s="47">
        <v>2</v>
      </c>
      <c r="O108" s="45">
        <f t="shared" si="28"/>
        <v>51.1</v>
      </c>
      <c r="P108" s="46">
        <f t="shared" si="29"/>
        <v>344.92500000000001</v>
      </c>
      <c r="Q108" s="2"/>
      <c r="R108" s="2"/>
    </row>
    <row r="109" spans="1:18" customFormat="1" ht="15.6" customHeight="1" x14ac:dyDescent="0.2">
      <c r="A109" s="12">
        <f t="shared" si="27"/>
        <v>106</v>
      </c>
      <c r="B109" s="13"/>
      <c r="C109" s="13"/>
      <c r="D109" s="13" t="s">
        <v>80</v>
      </c>
      <c r="E109" s="14">
        <v>3</v>
      </c>
      <c r="F109" s="15">
        <v>0</v>
      </c>
      <c r="G109" s="43">
        <v>52.52</v>
      </c>
      <c r="H109" s="43">
        <f t="shared" si="23"/>
        <v>10.504000000000001</v>
      </c>
      <c r="I109" s="44">
        <f t="shared" si="24"/>
        <v>63.024000000000001</v>
      </c>
      <c r="J109" s="43">
        <v>20</v>
      </c>
      <c r="K109" s="43">
        <f t="shared" si="25"/>
        <v>52.52</v>
      </c>
      <c r="L109" s="43">
        <f t="shared" si="26"/>
        <v>63.024000000000001</v>
      </c>
      <c r="M109" s="43">
        <v>53.19</v>
      </c>
      <c r="N109" s="43"/>
      <c r="O109" s="45">
        <f t="shared" si="28"/>
        <v>53.19</v>
      </c>
      <c r="P109" s="46">
        <f t="shared" si="29"/>
        <v>359.03250000000003</v>
      </c>
    </row>
    <row r="110" spans="1:18" customFormat="1" ht="15.6" customHeight="1" x14ac:dyDescent="0.2">
      <c r="A110" s="12">
        <f t="shared" si="27"/>
        <v>107</v>
      </c>
      <c r="B110" s="13"/>
      <c r="C110" s="13"/>
      <c r="D110" s="13" t="s">
        <v>155</v>
      </c>
      <c r="E110" s="14">
        <v>2</v>
      </c>
      <c r="F110" s="15">
        <v>54.73</v>
      </c>
      <c r="G110" s="43">
        <v>56.14</v>
      </c>
      <c r="H110" s="43">
        <f t="shared" si="23"/>
        <v>11.228000000000002</v>
      </c>
      <c r="I110" s="44">
        <f t="shared" si="24"/>
        <v>67.367999999999995</v>
      </c>
      <c r="J110" s="43">
        <v>20</v>
      </c>
      <c r="K110" s="43">
        <f t="shared" si="25"/>
        <v>1.4100000000000037</v>
      </c>
      <c r="L110" s="43">
        <f t="shared" si="26"/>
        <v>12.637999999999998</v>
      </c>
      <c r="M110" s="43">
        <v>32.880000000000003</v>
      </c>
      <c r="N110" s="43"/>
      <c r="O110" s="45">
        <f t="shared" si="28"/>
        <v>32.880000000000003</v>
      </c>
      <c r="P110" s="46">
        <f t="shared" si="29"/>
        <v>221.94000000000005</v>
      </c>
      <c r="Q110" s="2"/>
      <c r="R110" s="2"/>
    </row>
    <row r="111" spans="1:18" customFormat="1" ht="15.6" customHeight="1" x14ac:dyDescent="0.2">
      <c r="A111" s="12">
        <f t="shared" si="27"/>
        <v>108</v>
      </c>
      <c r="B111" s="13"/>
      <c r="C111" s="13"/>
      <c r="D111" s="13" t="s">
        <v>81</v>
      </c>
      <c r="E111" s="14">
        <v>5</v>
      </c>
      <c r="F111" s="15">
        <v>46.73</v>
      </c>
      <c r="G111" s="43">
        <v>80.05</v>
      </c>
      <c r="H111" s="43">
        <f t="shared" si="23"/>
        <v>16.010000000000002</v>
      </c>
      <c r="I111" s="44">
        <f t="shared" si="24"/>
        <v>96.06</v>
      </c>
      <c r="J111" s="43">
        <v>20</v>
      </c>
      <c r="K111" s="43">
        <f t="shared" si="25"/>
        <v>33.32</v>
      </c>
      <c r="L111" s="43">
        <f t="shared" si="26"/>
        <v>49.330000000000005</v>
      </c>
      <c r="M111" s="43">
        <v>49.92</v>
      </c>
      <c r="N111" s="43">
        <v>1.4</v>
      </c>
      <c r="O111" s="45">
        <f t="shared" si="28"/>
        <v>51.32</v>
      </c>
      <c r="P111" s="46">
        <f t="shared" si="29"/>
        <v>346.41</v>
      </c>
    </row>
    <row r="112" spans="1:18" customFormat="1" ht="15.6" customHeight="1" x14ac:dyDescent="0.2">
      <c r="A112" s="12">
        <f t="shared" si="27"/>
        <v>109</v>
      </c>
      <c r="B112" s="13"/>
      <c r="C112" s="13"/>
      <c r="D112" s="13" t="s">
        <v>82</v>
      </c>
      <c r="E112" s="14">
        <v>10</v>
      </c>
      <c r="F112" s="15">
        <v>37.630000000000003</v>
      </c>
      <c r="G112" s="43">
        <v>85.16</v>
      </c>
      <c r="H112" s="43">
        <f t="shared" si="23"/>
        <v>17.032</v>
      </c>
      <c r="I112" s="44">
        <f t="shared" si="24"/>
        <v>102.19199999999999</v>
      </c>
      <c r="J112" s="43">
        <v>20</v>
      </c>
      <c r="K112" s="43">
        <f t="shared" si="25"/>
        <v>47.529999999999994</v>
      </c>
      <c r="L112" s="43">
        <f t="shared" si="26"/>
        <v>64.561999999999983</v>
      </c>
      <c r="M112" s="43">
        <v>55.34</v>
      </c>
      <c r="N112" s="43"/>
      <c r="O112" s="45">
        <f t="shared" si="28"/>
        <v>55.34</v>
      </c>
      <c r="P112" s="46">
        <f t="shared" si="29"/>
        <v>373.54500000000002</v>
      </c>
    </row>
    <row r="113" spans="1:18" customFormat="1" ht="15.6" customHeight="1" x14ac:dyDescent="0.2">
      <c r="A113" s="12">
        <f t="shared" si="27"/>
        <v>110</v>
      </c>
      <c r="B113" s="8"/>
      <c r="C113" s="8"/>
      <c r="D113" s="8" t="s">
        <v>189</v>
      </c>
      <c r="E113" s="9">
        <v>18</v>
      </c>
      <c r="F113" s="15">
        <v>46.36</v>
      </c>
      <c r="G113" s="48">
        <v>172.33</v>
      </c>
      <c r="H113" s="43">
        <f t="shared" si="23"/>
        <v>34.466000000000001</v>
      </c>
      <c r="I113" s="44">
        <f t="shared" si="24"/>
        <v>206.79600000000002</v>
      </c>
      <c r="J113" s="43">
        <v>20</v>
      </c>
      <c r="K113" s="43">
        <f t="shared" si="25"/>
        <v>125.97000000000001</v>
      </c>
      <c r="L113" s="43">
        <f t="shared" si="26"/>
        <v>160.43600000000004</v>
      </c>
      <c r="M113" s="47">
        <v>51.06</v>
      </c>
      <c r="N113" s="47"/>
      <c r="O113" s="45">
        <f t="shared" si="28"/>
        <v>51.06</v>
      </c>
      <c r="P113" s="46">
        <f t="shared" si="29"/>
        <v>344.65499999999997</v>
      </c>
      <c r="Q113" s="2"/>
      <c r="R113" s="2"/>
    </row>
    <row r="114" spans="1:18" customFormat="1" ht="15.6" customHeight="1" x14ac:dyDescent="0.2">
      <c r="A114" s="12">
        <f t="shared" si="27"/>
        <v>111</v>
      </c>
      <c r="B114" s="8"/>
      <c r="C114" s="8"/>
      <c r="D114" s="8" t="s">
        <v>163</v>
      </c>
      <c r="E114" s="9">
        <v>3</v>
      </c>
      <c r="F114" s="15">
        <v>37.630000000000003</v>
      </c>
      <c r="G114" s="43">
        <v>86.33</v>
      </c>
      <c r="H114" s="43">
        <f t="shared" si="23"/>
        <v>17.266000000000002</v>
      </c>
      <c r="I114" s="44">
        <f t="shared" si="24"/>
        <v>103.596</v>
      </c>
      <c r="J114" s="43">
        <v>20</v>
      </c>
      <c r="K114" s="43">
        <f t="shared" si="25"/>
        <v>48.699999999999996</v>
      </c>
      <c r="L114" s="43">
        <f t="shared" si="26"/>
        <v>65.966000000000008</v>
      </c>
      <c r="M114" s="47">
        <v>55.17</v>
      </c>
      <c r="N114" s="43"/>
      <c r="O114" s="45">
        <f t="shared" si="28"/>
        <v>55.17</v>
      </c>
      <c r="P114" s="46">
        <f t="shared" si="29"/>
        <v>372.39750000000004</v>
      </c>
      <c r="Q114" s="2"/>
      <c r="R114" s="2"/>
    </row>
    <row r="115" spans="1:18" customFormat="1" ht="15.6" customHeight="1" x14ac:dyDescent="0.2">
      <c r="A115" s="12">
        <f t="shared" si="27"/>
        <v>112</v>
      </c>
      <c r="B115" s="13"/>
      <c r="C115" s="13"/>
      <c r="D115" s="13" t="s">
        <v>144</v>
      </c>
      <c r="E115" s="14">
        <v>1</v>
      </c>
      <c r="F115" s="15">
        <v>81.94</v>
      </c>
      <c r="G115" s="43">
        <v>109.54</v>
      </c>
      <c r="H115" s="43">
        <f t="shared" si="23"/>
        <v>21.908000000000001</v>
      </c>
      <c r="I115" s="44">
        <f t="shared" si="24"/>
        <v>131.44800000000001</v>
      </c>
      <c r="J115" s="43">
        <v>20</v>
      </c>
      <c r="K115" s="43">
        <f t="shared" si="25"/>
        <v>27.600000000000009</v>
      </c>
      <c r="L115" s="43">
        <f t="shared" si="26"/>
        <v>49.50800000000001</v>
      </c>
      <c r="M115" s="43">
        <v>71.73</v>
      </c>
      <c r="N115" s="43"/>
      <c r="O115" s="45">
        <f t="shared" si="28"/>
        <v>71.73</v>
      </c>
      <c r="P115" s="46">
        <f t="shared" si="29"/>
        <v>484.17750000000007</v>
      </c>
      <c r="Q115" s="2"/>
      <c r="R115" s="2"/>
    </row>
    <row r="116" spans="1:18" customFormat="1" ht="15.6" customHeight="1" x14ac:dyDescent="0.2">
      <c r="A116" s="12">
        <f t="shared" si="27"/>
        <v>113</v>
      </c>
      <c r="B116" s="13"/>
      <c r="C116" s="13"/>
      <c r="D116" s="13" t="s">
        <v>83</v>
      </c>
      <c r="E116" s="14">
        <v>6</v>
      </c>
      <c r="F116" s="15">
        <v>42.76</v>
      </c>
      <c r="G116" s="43">
        <v>80.72</v>
      </c>
      <c r="H116" s="43">
        <f t="shared" si="23"/>
        <v>16.144000000000002</v>
      </c>
      <c r="I116" s="44">
        <f t="shared" si="24"/>
        <v>96.864000000000004</v>
      </c>
      <c r="J116" s="43">
        <v>20</v>
      </c>
      <c r="K116" s="43">
        <f t="shared" si="25"/>
        <v>37.96</v>
      </c>
      <c r="L116" s="43">
        <f t="shared" si="26"/>
        <v>54.104000000000006</v>
      </c>
      <c r="M116" s="43">
        <v>54.56</v>
      </c>
      <c r="N116" s="43">
        <v>2.25</v>
      </c>
      <c r="O116" s="45">
        <f t="shared" si="28"/>
        <v>56.81</v>
      </c>
      <c r="P116" s="46">
        <f t="shared" si="29"/>
        <v>383.46749999999997</v>
      </c>
    </row>
    <row r="117" spans="1:18" customFormat="1" ht="15.6" customHeight="1" x14ac:dyDescent="0.2">
      <c r="A117" s="12">
        <f t="shared" si="27"/>
        <v>114</v>
      </c>
      <c r="B117" s="13"/>
      <c r="C117" s="13"/>
      <c r="D117" s="13" t="s">
        <v>84</v>
      </c>
      <c r="E117" s="14">
        <v>13</v>
      </c>
      <c r="F117" s="15">
        <v>58.13</v>
      </c>
      <c r="G117" s="43">
        <v>79.510000000000005</v>
      </c>
      <c r="H117" s="43">
        <f t="shared" si="23"/>
        <v>15.902000000000001</v>
      </c>
      <c r="I117" s="44">
        <f t="shared" si="24"/>
        <v>95.412000000000006</v>
      </c>
      <c r="J117" s="43">
        <v>20</v>
      </c>
      <c r="K117" s="43">
        <f t="shared" si="25"/>
        <v>21.380000000000003</v>
      </c>
      <c r="L117" s="43">
        <f t="shared" si="26"/>
        <v>37.282000000000004</v>
      </c>
      <c r="M117" s="43">
        <v>55.74</v>
      </c>
      <c r="N117" s="43">
        <v>2.25</v>
      </c>
      <c r="O117" s="45">
        <f t="shared" si="28"/>
        <v>57.99</v>
      </c>
      <c r="P117" s="46">
        <f t="shared" si="29"/>
        <v>391.43250000000006</v>
      </c>
    </row>
    <row r="118" spans="1:18" customFormat="1" ht="15.6" customHeight="1" x14ac:dyDescent="0.2">
      <c r="A118" s="12">
        <f t="shared" si="27"/>
        <v>115</v>
      </c>
      <c r="B118" s="13"/>
      <c r="C118" s="13"/>
      <c r="D118" s="13" t="s">
        <v>85</v>
      </c>
      <c r="E118" s="14">
        <v>22</v>
      </c>
      <c r="F118" s="15">
        <v>41.07</v>
      </c>
      <c r="G118" s="43">
        <v>55.81</v>
      </c>
      <c r="H118" s="43">
        <f t="shared" si="23"/>
        <v>11.162000000000001</v>
      </c>
      <c r="I118" s="44">
        <f t="shared" si="24"/>
        <v>66.972000000000008</v>
      </c>
      <c r="J118" s="43">
        <v>20</v>
      </c>
      <c r="K118" s="43">
        <f t="shared" si="25"/>
        <v>14.740000000000002</v>
      </c>
      <c r="L118" s="43">
        <f t="shared" si="26"/>
        <v>25.902000000000008</v>
      </c>
      <c r="M118" s="43">
        <v>40.39</v>
      </c>
      <c r="N118" s="43"/>
      <c r="O118" s="45">
        <f t="shared" si="28"/>
        <v>40.39</v>
      </c>
      <c r="P118" s="46">
        <f t="shared" si="29"/>
        <v>272.63249999999999</v>
      </c>
    </row>
    <row r="119" spans="1:18" customFormat="1" ht="15.6" customHeight="1" x14ac:dyDescent="0.2">
      <c r="A119" s="12">
        <f t="shared" si="27"/>
        <v>116</v>
      </c>
      <c r="B119" s="8"/>
      <c r="C119" s="8"/>
      <c r="D119" s="8" t="s">
        <v>164</v>
      </c>
      <c r="E119" s="9">
        <v>2</v>
      </c>
      <c r="F119" s="15">
        <v>70.64</v>
      </c>
      <c r="G119" s="43">
        <v>65.12</v>
      </c>
      <c r="H119" s="43">
        <f t="shared" si="23"/>
        <v>13.024000000000001</v>
      </c>
      <c r="I119" s="44">
        <f t="shared" si="24"/>
        <v>78.144000000000005</v>
      </c>
      <c r="J119" s="43">
        <v>20</v>
      </c>
      <c r="K119" s="43">
        <f t="shared" si="25"/>
        <v>-5.519999999999996</v>
      </c>
      <c r="L119" s="43">
        <f t="shared" si="26"/>
        <v>7.5040000000000049</v>
      </c>
      <c r="M119" s="47">
        <v>40.36</v>
      </c>
      <c r="N119" s="43"/>
      <c r="O119" s="45">
        <f t="shared" si="28"/>
        <v>40.36</v>
      </c>
      <c r="P119" s="46">
        <f t="shared" si="29"/>
        <v>272.43</v>
      </c>
      <c r="Q119" s="2"/>
      <c r="R119" s="2"/>
    </row>
    <row r="120" spans="1:18" customFormat="1" ht="15.6" customHeight="1" x14ac:dyDescent="0.2">
      <c r="A120" s="12">
        <f t="shared" si="27"/>
        <v>117</v>
      </c>
      <c r="B120" s="13"/>
      <c r="C120" s="13"/>
      <c r="D120" s="13" t="s">
        <v>145</v>
      </c>
      <c r="E120" s="14">
        <v>13</v>
      </c>
      <c r="F120" s="15">
        <v>41.33</v>
      </c>
      <c r="G120" s="43">
        <v>78.319999999999993</v>
      </c>
      <c r="H120" s="43">
        <f t="shared" si="23"/>
        <v>15.664</v>
      </c>
      <c r="I120" s="44">
        <f t="shared" si="24"/>
        <v>93.983999999999995</v>
      </c>
      <c r="J120" s="43">
        <v>20</v>
      </c>
      <c r="K120" s="43">
        <f t="shared" si="25"/>
        <v>36.989999999999995</v>
      </c>
      <c r="L120" s="43">
        <f t="shared" si="26"/>
        <v>52.653999999999996</v>
      </c>
      <c r="M120" s="43">
        <v>48.92</v>
      </c>
      <c r="N120" s="43">
        <v>2.5</v>
      </c>
      <c r="O120" s="45">
        <f t="shared" si="28"/>
        <v>51.42</v>
      </c>
      <c r="P120" s="46">
        <f t="shared" si="29"/>
        <v>347.08500000000004</v>
      </c>
      <c r="Q120" s="2"/>
      <c r="R120" s="2"/>
    </row>
    <row r="121" spans="1:18" customFormat="1" ht="15.6" customHeight="1" x14ac:dyDescent="0.2">
      <c r="A121" s="12">
        <f t="shared" si="27"/>
        <v>118</v>
      </c>
      <c r="B121" s="13"/>
      <c r="C121" s="13"/>
      <c r="D121" s="13" t="s">
        <v>86</v>
      </c>
      <c r="E121" s="14">
        <v>1</v>
      </c>
      <c r="F121" s="15">
        <v>34</v>
      </c>
      <c r="G121" s="43">
        <v>50</v>
      </c>
      <c r="H121" s="43">
        <f t="shared" si="23"/>
        <v>10</v>
      </c>
      <c r="I121" s="44">
        <f t="shared" si="24"/>
        <v>60</v>
      </c>
      <c r="J121" s="43">
        <v>20</v>
      </c>
      <c r="K121" s="43">
        <f t="shared" si="25"/>
        <v>16</v>
      </c>
      <c r="L121" s="43">
        <f t="shared" si="26"/>
        <v>26</v>
      </c>
      <c r="M121" s="43">
        <v>27.12</v>
      </c>
      <c r="N121" s="43"/>
      <c r="O121" s="45">
        <f t="shared" si="28"/>
        <v>27.12</v>
      </c>
      <c r="P121" s="46">
        <f t="shared" si="29"/>
        <v>183.06000000000003</v>
      </c>
    </row>
    <row r="122" spans="1:18" customFormat="1" ht="15.6" customHeight="1" x14ac:dyDescent="0.2">
      <c r="A122" s="12">
        <f t="shared" si="27"/>
        <v>119</v>
      </c>
      <c r="B122" s="13"/>
      <c r="C122" s="13"/>
      <c r="D122" s="13" t="s">
        <v>87</v>
      </c>
      <c r="E122" s="14">
        <v>16</v>
      </c>
      <c r="F122" s="15">
        <v>52.97</v>
      </c>
      <c r="G122" s="43">
        <v>48.04</v>
      </c>
      <c r="H122" s="43">
        <f t="shared" si="23"/>
        <v>9.6080000000000005</v>
      </c>
      <c r="I122" s="44">
        <f t="shared" si="24"/>
        <v>57.647999999999996</v>
      </c>
      <c r="J122" s="43">
        <v>20</v>
      </c>
      <c r="K122" s="43">
        <f t="shared" si="25"/>
        <v>-4.93</v>
      </c>
      <c r="L122" s="43">
        <f t="shared" si="26"/>
        <v>4.6779999999999973</v>
      </c>
      <c r="M122" s="43">
        <v>26.3</v>
      </c>
      <c r="N122" s="43"/>
      <c r="O122" s="45">
        <f t="shared" si="28"/>
        <v>26.3</v>
      </c>
      <c r="P122" s="46">
        <f t="shared" si="29"/>
        <v>177.52500000000001</v>
      </c>
    </row>
    <row r="123" spans="1:18" customFormat="1" ht="15.6" customHeight="1" x14ac:dyDescent="0.2">
      <c r="A123" s="12">
        <f t="shared" si="27"/>
        <v>120</v>
      </c>
      <c r="B123" s="13"/>
      <c r="C123" s="13"/>
      <c r="D123" s="13" t="s">
        <v>88</v>
      </c>
      <c r="E123" s="14">
        <v>16</v>
      </c>
      <c r="F123" s="15">
        <v>37.119999999999997</v>
      </c>
      <c r="G123" s="43">
        <v>45.65</v>
      </c>
      <c r="H123" s="43">
        <f t="shared" si="23"/>
        <v>9.1300000000000008</v>
      </c>
      <c r="I123" s="44">
        <f t="shared" si="24"/>
        <v>54.78</v>
      </c>
      <c r="J123" s="43">
        <v>20</v>
      </c>
      <c r="K123" s="43">
        <f t="shared" si="25"/>
        <v>8.5300000000000011</v>
      </c>
      <c r="L123" s="43">
        <f t="shared" si="26"/>
        <v>17.660000000000004</v>
      </c>
      <c r="M123" s="43">
        <v>26.3</v>
      </c>
      <c r="N123" s="43"/>
      <c r="O123" s="45">
        <f t="shared" si="28"/>
        <v>26.3</v>
      </c>
      <c r="P123" s="46">
        <f t="shared" si="29"/>
        <v>177.52500000000001</v>
      </c>
    </row>
    <row r="124" spans="1:18" customFormat="1" ht="15.6" customHeight="1" x14ac:dyDescent="0.2">
      <c r="A124" s="12">
        <f t="shared" si="27"/>
        <v>121</v>
      </c>
      <c r="B124" s="8"/>
      <c r="C124" s="8"/>
      <c r="D124" s="8" t="s">
        <v>88</v>
      </c>
      <c r="E124" s="9">
        <v>2</v>
      </c>
      <c r="F124" s="15">
        <v>32.21</v>
      </c>
      <c r="G124" s="43">
        <v>44.71</v>
      </c>
      <c r="H124" s="43">
        <f t="shared" si="23"/>
        <v>8.9420000000000002</v>
      </c>
      <c r="I124" s="44">
        <f t="shared" si="24"/>
        <v>53.652000000000001</v>
      </c>
      <c r="J124" s="43">
        <v>20</v>
      </c>
      <c r="K124" s="43">
        <f t="shared" si="25"/>
        <v>12.5</v>
      </c>
      <c r="L124" s="43">
        <f t="shared" si="26"/>
        <v>21.442</v>
      </c>
      <c r="M124" s="47">
        <v>21.79</v>
      </c>
      <c r="N124" s="43"/>
      <c r="O124" s="45">
        <f t="shared" si="28"/>
        <v>21.79</v>
      </c>
      <c r="P124" s="46">
        <f t="shared" si="29"/>
        <v>147.08249999999998</v>
      </c>
      <c r="Q124" s="2"/>
      <c r="R124" s="2"/>
    </row>
    <row r="125" spans="1:18" customFormat="1" ht="15.6" customHeight="1" x14ac:dyDescent="0.2">
      <c r="A125" s="12">
        <f t="shared" si="27"/>
        <v>122</v>
      </c>
      <c r="B125" s="13"/>
      <c r="C125" s="13"/>
      <c r="D125" s="13" t="s">
        <v>89</v>
      </c>
      <c r="E125" s="14">
        <v>31</v>
      </c>
      <c r="F125" s="15">
        <v>30.24</v>
      </c>
      <c r="G125" s="43">
        <v>62.26</v>
      </c>
      <c r="H125" s="43">
        <f t="shared" si="23"/>
        <v>12.452</v>
      </c>
      <c r="I125" s="44">
        <f t="shared" si="24"/>
        <v>74.712000000000003</v>
      </c>
      <c r="J125" s="43">
        <v>20</v>
      </c>
      <c r="K125" s="43">
        <f t="shared" si="25"/>
        <v>32.019999999999996</v>
      </c>
      <c r="L125" s="43">
        <f t="shared" si="26"/>
        <v>44.472000000000008</v>
      </c>
      <c r="M125" s="43">
        <v>39.65</v>
      </c>
      <c r="N125" s="43"/>
      <c r="O125" s="45">
        <f t="shared" si="28"/>
        <v>39.65</v>
      </c>
      <c r="P125" s="46">
        <f t="shared" si="29"/>
        <v>267.63749999999999</v>
      </c>
    </row>
    <row r="126" spans="1:18" customFormat="1" ht="15.6" customHeight="1" x14ac:dyDescent="0.2">
      <c r="A126" s="12">
        <f t="shared" si="27"/>
        <v>123</v>
      </c>
      <c r="B126" s="13"/>
      <c r="C126" s="13"/>
      <c r="D126" s="13" t="s">
        <v>90</v>
      </c>
      <c r="E126" s="14">
        <v>12</v>
      </c>
      <c r="F126" s="15">
        <v>46.22</v>
      </c>
      <c r="G126" s="43">
        <v>75.319999999999993</v>
      </c>
      <c r="H126" s="43">
        <f t="shared" si="23"/>
        <v>15.064</v>
      </c>
      <c r="I126" s="44">
        <f t="shared" si="24"/>
        <v>90.383999999999986</v>
      </c>
      <c r="J126" s="43">
        <v>20</v>
      </c>
      <c r="K126" s="43">
        <f t="shared" si="25"/>
        <v>29.099999999999994</v>
      </c>
      <c r="L126" s="43">
        <f t="shared" si="26"/>
        <v>44.163999999999987</v>
      </c>
      <c r="M126" s="43">
        <v>51.31</v>
      </c>
      <c r="N126" s="43"/>
      <c r="O126" s="45">
        <f t="shared" si="28"/>
        <v>51.31</v>
      </c>
      <c r="P126" s="46">
        <f t="shared" si="29"/>
        <v>346.34249999999997</v>
      </c>
    </row>
    <row r="127" spans="1:18" customFormat="1" ht="15.6" customHeight="1" x14ac:dyDescent="0.2">
      <c r="A127" s="12">
        <f t="shared" si="27"/>
        <v>124</v>
      </c>
      <c r="B127" s="13"/>
      <c r="C127" s="13"/>
      <c r="D127" s="13" t="s">
        <v>91</v>
      </c>
      <c r="E127" s="14">
        <v>9</v>
      </c>
      <c r="F127" s="15">
        <v>78.36</v>
      </c>
      <c r="G127" s="43">
        <v>95.12</v>
      </c>
      <c r="H127" s="43">
        <f t="shared" si="23"/>
        <v>19.024000000000001</v>
      </c>
      <c r="I127" s="44">
        <f t="shared" si="24"/>
        <v>114.14400000000001</v>
      </c>
      <c r="J127" s="43">
        <v>20</v>
      </c>
      <c r="K127" s="43">
        <f t="shared" si="25"/>
        <v>16.760000000000005</v>
      </c>
      <c r="L127" s="43">
        <f t="shared" si="26"/>
        <v>35.784000000000006</v>
      </c>
      <c r="M127" s="43">
        <v>66.959999999999994</v>
      </c>
      <c r="N127" s="43">
        <v>7.2</v>
      </c>
      <c r="O127" s="45">
        <f t="shared" si="28"/>
        <v>74.16</v>
      </c>
      <c r="P127" s="46">
        <f t="shared" si="29"/>
        <v>500.58</v>
      </c>
    </row>
    <row r="128" spans="1:18" customFormat="1" ht="15.6" customHeight="1" x14ac:dyDescent="0.2">
      <c r="A128" s="12">
        <f t="shared" si="27"/>
        <v>125</v>
      </c>
      <c r="B128" s="13"/>
      <c r="C128" s="13"/>
      <c r="D128" s="13" t="s">
        <v>92</v>
      </c>
      <c r="E128" s="14">
        <v>10</v>
      </c>
      <c r="F128" s="15">
        <v>48.76</v>
      </c>
      <c r="G128" s="43">
        <v>82.16</v>
      </c>
      <c r="H128" s="43">
        <f t="shared" si="23"/>
        <v>16.431999999999999</v>
      </c>
      <c r="I128" s="44">
        <f t="shared" si="24"/>
        <v>98.591999999999999</v>
      </c>
      <c r="J128" s="43">
        <v>20</v>
      </c>
      <c r="K128" s="43">
        <f t="shared" si="25"/>
        <v>33.4</v>
      </c>
      <c r="L128" s="43">
        <f t="shared" si="26"/>
        <v>49.832000000000001</v>
      </c>
      <c r="M128" s="43">
        <v>53.21</v>
      </c>
      <c r="N128" s="43"/>
      <c r="O128" s="45">
        <f t="shared" si="28"/>
        <v>53.21</v>
      </c>
      <c r="P128" s="46">
        <f t="shared" si="29"/>
        <v>359.16750000000002</v>
      </c>
    </row>
    <row r="129" spans="1:18" customFormat="1" ht="15.6" customHeight="1" x14ac:dyDescent="0.2">
      <c r="A129" s="12">
        <f t="shared" si="27"/>
        <v>126</v>
      </c>
      <c r="B129" s="13"/>
      <c r="C129" s="13"/>
      <c r="D129" s="13" t="s">
        <v>93</v>
      </c>
      <c r="E129" s="14">
        <v>11</v>
      </c>
      <c r="F129" s="15">
        <v>29.75</v>
      </c>
      <c r="G129" s="43">
        <v>80.42</v>
      </c>
      <c r="H129" s="43">
        <f t="shared" si="23"/>
        <v>16.084</v>
      </c>
      <c r="I129" s="44">
        <f t="shared" si="24"/>
        <v>96.504000000000005</v>
      </c>
      <c r="J129" s="43">
        <v>20</v>
      </c>
      <c r="K129" s="43">
        <f t="shared" si="25"/>
        <v>50.67</v>
      </c>
      <c r="L129" s="43">
        <f t="shared" si="26"/>
        <v>66.754000000000005</v>
      </c>
      <c r="M129" s="43">
        <v>51.66</v>
      </c>
      <c r="N129" s="43">
        <v>3.12</v>
      </c>
      <c r="O129" s="45">
        <f t="shared" si="28"/>
        <v>54.779999999999994</v>
      </c>
      <c r="P129" s="46">
        <f t="shared" si="29"/>
        <v>369.76499999999993</v>
      </c>
    </row>
    <row r="130" spans="1:18" s="2" customFormat="1" ht="11.85" customHeight="1" x14ac:dyDescent="0.2">
      <c r="A130" s="12">
        <f t="shared" si="27"/>
        <v>127</v>
      </c>
      <c r="B130" s="13"/>
      <c r="C130" s="13"/>
      <c r="D130" s="13" t="s">
        <v>94</v>
      </c>
      <c r="E130" s="14">
        <v>1</v>
      </c>
      <c r="F130" s="15">
        <v>64.84</v>
      </c>
      <c r="G130" s="43">
        <v>58.14</v>
      </c>
      <c r="H130" s="43">
        <f t="shared" si="23"/>
        <v>11.628</v>
      </c>
      <c r="I130" s="44">
        <f t="shared" si="24"/>
        <v>69.768000000000001</v>
      </c>
      <c r="J130" s="43">
        <v>20</v>
      </c>
      <c r="K130" s="43">
        <f t="shared" si="25"/>
        <v>-6.7000000000000028</v>
      </c>
      <c r="L130" s="43">
        <f t="shared" si="26"/>
        <v>4.9279999999999973</v>
      </c>
      <c r="M130" s="43">
        <v>37.200000000000003</v>
      </c>
      <c r="N130" s="43"/>
      <c r="O130" s="45">
        <f t="shared" si="28"/>
        <v>37.200000000000003</v>
      </c>
      <c r="P130" s="46">
        <f t="shared" si="29"/>
        <v>251.10000000000005</v>
      </c>
      <c r="Q130"/>
      <c r="R130"/>
    </row>
    <row r="131" spans="1:18" s="2" customFormat="1" ht="15" customHeight="1" x14ac:dyDescent="0.2">
      <c r="A131" s="12">
        <f t="shared" si="27"/>
        <v>128</v>
      </c>
      <c r="B131" s="13"/>
      <c r="C131" s="13"/>
      <c r="D131" s="13" t="s">
        <v>95</v>
      </c>
      <c r="E131" s="14">
        <v>3</v>
      </c>
      <c r="F131" s="15">
        <v>30.92</v>
      </c>
      <c r="G131" s="43">
        <v>49.31</v>
      </c>
      <c r="H131" s="43">
        <f t="shared" si="23"/>
        <v>9.8620000000000019</v>
      </c>
      <c r="I131" s="44">
        <f t="shared" si="24"/>
        <v>59.172000000000004</v>
      </c>
      <c r="J131" s="43">
        <v>20</v>
      </c>
      <c r="K131" s="43">
        <f t="shared" si="25"/>
        <v>18.39</v>
      </c>
      <c r="L131" s="43">
        <f t="shared" si="26"/>
        <v>28.252000000000002</v>
      </c>
      <c r="M131" s="43">
        <v>28.43</v>
      </c>
      <c r="N131" s="43"/>
      <c r="O131" s="45">
        <f t="shared" si="28"/>
        <v>28.43</v>
      </c>
      <c r="P131" s="46">
        <f t="shared" si="29"/>
        <v>191.9025</v>
      </c>
      <c r="Q131"/>
      <c r="R131"/>
    </row>
    <row r="132" spans="1:18" s="2" customFormat="1" ht="15" customHeight="1" x14ac:dyDescent="0.2">
      <c r="A132" s="12">
        <f t="shared" si="27"/>
        <v>129</v>
      </c>
      <c r="B132" s="13"/>
      <c r="C132" s="13"/>
      <c r="D132" s="13" t="s">
        <v>95</v>
      </c>
      <c r="E132" s="14">
        <v>11</v>
      </c>
      <c r="F132" s="15">
        <v>30.92</v>
      </c>
      <c r="G132" s="48">
        <v>95.95</v>
      </c>
      <c r="H132" s="43">
        <f t="shared" ref="H132:H163" si="30">G132*20%</f>
        <v>19.190000000000001</v>
      </c>
      <c r="I132" s="44">
        <f t="shared" ref="I132:I163" si="31">G132+H132</f>
        <v>115.14</v>
      </c>
      <c r="J132" s="43">
        <v>20</v>
      </c>
      <c r="K132" s="43">
        <f t="shared" ref="K132:K163" si="32">G132-F132</f>
        <v>65.03</v>
      </c>
      <c r="L132" s="43">
        <f t="shared" ref="L132:L163" si="33">I132-F132</f>
        <v>84.22</v>
      </c>
      <c r="M132" s="43">
        <v>28.43</v>
      </c>
      <c r="N132" s="43"/>
      <c r="O132" s="45">
        <f t="shared" si="28"/>
        <v>28.43</v>
      </c>
      <c r="P132" s="46">
        <f t="shared" si="29"/>
        <v>191.9025</v>
      </c>
      <c r="Q132"/>
      <c r="R132"/>
    </row>
    <row r="133" spans="1:18" s="2" customFormat="1" ht="15" customHeight="1" x14ac:dyDescent="0.2">
      <c r="A133" s="12">
        <f t="shared" ref="A133:A164" si="34">A132+1</f>
        <v>130</v>
      </c>
      <c r="B133" s="13"/>
      <c r="C133" s="13"/>
      <c r="D133" s="13" t="s">
        <v>95</v>
      </c>
      <c r="E133" s="14">
        <v>7</v>
      </c>
      <c r="F133" s="15">
        <v>30.92</v>
      </c>
      <c r="G133" s="43">
        <v>49.31</v>
      </c>
      <c r="H133" s="43">
        <f t="shared" si="30"/>
        <v>9.8620000000000019</v>
      </c>
      <c r="I133" s="44">
        <f t="shared" si="31"/>
        <v>59.172000000000004</v>
      </c>
      <c r="J133" s="43">
        <v>20</v>
      </c>
      <c r="K133" s="43">
        <f t="shared" si="32"/>
        <v>18.39</v>
      </c>
      <c r="L133" s="43">
        <f t="shared" si="33"/>
        <v>28.252000000000002</v>
      </c>
      <c r="M133" s="43">
        <v>28.43</v>
      </c>
      <c r="N133" s="43"/>
      <c r="O133" s="45">
        <f t="shared" ref="O133:O145" si="35">M133+N133</f>
        <v>28.43</v>
      </c>
      <c r="P133" s="46">
        <f t="shared" ref="P133:P164" si="36">O133*1620*5%/12</f>
        <v>191.9025</v>
      </c>
    </row>
    <row r="134" spans="1:18" s="2" customFormat="1" ht="15" customHeight="1" x14ac:dyDescent="0.2">
      <c r="A134" s="12">
        <f t="shared" si="34"/>
        <v>131</v>
      </c>
      <c r="B134" s="13"/>
      <c r="C134" s="13"/>
      <c r="D134" s="13" t="s">
        <v>96</v>
      </c>
      <c r="E134" s="14">
        <v>8</v>
      </c>
      <c r="F134" s="15">
        <v>73.489999999999995</v>
      </c>
      <c r="G134" s="43">
        <v>97.55</v>
      </c>
      <c r="H134" s="43">
        <f t="shared" si="30"/>
        <v>19.510000000000002</v>
      </c>
      <c r="I134" s="44">
        <f t="shared" si="31"/>
        <v>117.06</v>
      </c>
      <c r="J134" s="43">
        <v>20</v>
      </c>
      <c r="K134" s="43">
        <f t="shared" si="32"/>
        <v>24.060000000000002</v>
      </c>
      <c r="L134" s="43">
        <f t="shared" si="33"/>
        <v>43.570000000000007</v>
      </c>
      <c r="M134" s="43">
        <v>64.8</v>
      </c>
      <c r="N134" s="43">
        <v>4.1399999999999997</v>
      </c>
      <c r="O134" s="45">
        <f t="shared" si="35"/>
        <v>68.94</v>
      </c>
      <c r="P134" s="46">
        <f t="shared" si="36"/>
        <v>465.34500000000003</v>
      </c>
      <c r="Q134"/>
      <c r="R134"/>
    </row>
    <row r="135" spans="1:18" s="2" customFormat="1" ht="15" customHeight="1" x14ac:dyDescent="0.2">
      <c r="A135" s="12">
        <f t="shared" si="34"/>
        <v>132</v>
      </c>
      <c r="B135" s="8"/>
      <c r="C135" s="8"/>
      <c r="D135" s="8" t="s">
        <v>165</v>
      </c>
      <c r="E135" s="9">
        <v>1</v>
      </c>
      <c r="F135" s="15">
        <v>37.200000000000003</v>
      </c>
      <c r="G135" s="43">
        <v>44.34</v>
      </c>
      <c r="H135" s="43">
        <f t="shared" si="30"/>
        <v>8.8680000000000003</v>
      </c>
      <c r="I135" s="44">
        <f t="shared" si="31"/>
        <v>53.208000000000006</v>
      </c>
      <c r="J135" s="43">
        <v>20</v>
      </c>
      <c r="K135" s="43">
        <f t="shared" si="32"/>
        <v>7.1400000000000006</v>
      </c>
      <c r="L135" s="43">
        <f t="shared" si="33"/>
        <v>16.008000000000003</v>
      </c>
      <c r="M135" s="47">
        <v>21.51</v>
      </c>
      <c r="N135" s="43"/>
      <c r="O135" s="45">
        <f t="shared" si="35"/>
        <v>21.51</v>
      </c>
      <c r="P135" s="46">
        <f t="shared" si="36"/>
        <v>145.19250000000002</v>
      </c>
    </row>
    <row r="136" spans="1:18" s="2" customFormat="1" ht="15" customHeight="1" x14ac:dyDescent="0.2">
      <c r="A136" s="12">
        <f t="shared" si="34"/>
        <v>133</v>
      </c>
      <c r="B136" s="13"/>
      <c r="C136" s="13"/>
      <c r="D136" s="13" t="s">
        <v>97</v>
      </c>
      <c r="E136" s="14">
        <v>18</v>
      </c>
      <c r="F136" s="15">
        <v>66.59</v>
      </c>
      <c r="G136" s="43">
        <v>82.02</v>
      </c>
      <c r="H136" s="43">
        <f t="shared" si="30"/>
        <v>16.404</v>
      </c>
      <c r="I136" s="44">
        <f t="shared" si="31"/>
        <v>98.423999999999992</v>
      </c>
      <c r="J136" s="43">
        <v>20</v>
      </c>
      <c r="K136" s="43">
        <f t="shared" si="32"/>
        <v>15.429999999999993</v>
      </c>
      <c r="L136" s="43">
        <f t="shared" si="33"/>
        <v>31.833999999999989</v>
      </c>
      <c r="M136" s="43">
        <v>50.69</v>
      </c>
      <c r="N136" s="43">
        <v>4</v>
      </c>
      <c r="O136" s="45">
        <f t="shared" si="35"/>
        <v>54.69</v>
      </c>
      <c r="P136" s="46">
        <f t="shared" si="36"/>
        <v>369.15750000000003</v>
      </c>
      <c r="Q136"/>
      <c r="R136"/>
    </row>
    <row r="137" spans="1:18" s="2" customFormat="1" ht="15" customHeight="1" x14ac:dyDescent="0.2">
      <c r="A137" s="12">
        <f t="shared" si="34"/>
        <v>134</v>
      </c>
      <c r="B137" s="13"/>
      <c r="C137" s="13"/>
      <c r="D137" s="13" t="s">
        <v>98</v>
      </c>
      <c r="E137" s="14">
        <v>1</v>
      </c>
      <c r="F137" s="15">
        <v>51.04</v>
      </c>
      <c r="G137" s="43">
        <v>70.400000000000006</v>
      </c>
      <c r="H137" s="43">
        <f t="shared" si="30"/>
        <v>14.080000000000002</v>
      </c>
      <c r="I137" s="44">
        <f t="shared" si="31"/>
        <v>84.48</v>
      </c>
      <c r="J137" s="43">
        <v>20</v>
      </c>
      <c r="K137" s="43">
        <f t="shared" si="32"/>
        <v>19.360000000000007</v>
      </c>
      <c r="L137" s="43">
        <f t="shared" si="33"/>
        <v>33.440000000000005</v>
      </c>
      <c r="M137" s="43">
        <v>44.81</v>
      </c>
      <c r="N137" s="43"/>
      <c r="O137" s="45">
        <f t="shared" si="35"/>
        <v>44.81</v>
      </c>
      <c r="P137" s="46">
        <f t="shared" si="36"/>
        <v>302.46750000000003</v>
      </c>
      <c r="Q137"/>
      <c r="R137"/>
    </row>
    <row r="138" spans="1:18" s="2" customFormat="1" ht="15" customHeight="1" x14ac:dyDescent="0.2">
      <c r="A138" s="12">
        <f t="shared" si="34"/>
        <v>135</v>
      </c>
      <c r="B138" s="13"/>
      <c r="C138" s="13"/>
      <c r="D138" s="13" t="s">
        <v>147</v>
      </c>
      <c r="E138" s="14">
        <v>1</v>
      </c>
      <c r="F138" s="15">
        <v>58.44</v>
      </c>
      <c r="G138" s="43">
        <v>74.44</v>
      </c>
      <c r="H138" s="43">
        <f t="shared" si="30"/>
        <v>14.888</v>
      </c>
      <c r="I138" s="44">
        <f t="shared" si="31"/>
        <v>89.328000000000003</v>
      </c>
      <c r="J138" s="43">
        <v>20</v>
      </c>
      <c r="K138" s="43">
        <f t="shared" si="32"/>
        <v>16</v>
      </c>
      <c r="L138" s="43">
        <f t="shared" si="33"/>
        <v>30.888000000000005</v>
      </c>
      <c r="M138" s="43">
        <v>47.81</v>
      </c>
      <c r="N138" s="43"/>
      <c r="O138" s="45">
        <f t="shared" si="35"/>
        <v>47.81</v>
      </c>
      <c r="P138" s="46">
        <f t="shared" si="36"/>
        <v>322.71750000000003</v>
      </c>
    </row>
    <row r="139" spans="1:18" s="2" customFormat="1" ht="15" customHeight="1" x14ac:dyDescent="0.2">
      <c r="A139" s="12">
        <f t="shared" si="34"/>
        <v>136</v>
      </c>
      <c r="B139" s="13"/>
      <c r="C139" s="13"/>
      <c r="D139" s="13" t="s">
        <v>99</v>
      </c>
      <c r="E139" s="14">
        <v>1</v>
      </c>
      <c r="F139" s="15">
        <v>27.47</v>
      </c>
      <c r="G139" s="43">
        <v>55.1</v>
      </c>
      <c r="H139" s="43">
        <f t="shared" si="30"/>
        <v>11.020000000000001</v>
      </c>
      <c r="I139" s="44">
        <f t="shared" si="31"/>
        <v>66.12</v>
      </c>
      <c r="J139" s="43">
        <v>20</v>
      </c>
      <c r="K139" s="43">
        <f t="shared" si="32"/>
        <v>27.630000000000003</v>
      </c>
      <c r="L139" s="43">
        <f t="shared" si="33"/>
        <v>38.650000000000006</v>
      </c>
      <c r="M139" s="43">
        <v>32.25</v>
      </c>
      <c r="N139" s="43">
        <v>3.69</v>
      </c>
      <c r="O139" s="45">
        <f t="shared" si="35"/>
        <v>35.94</v>
      </c>
      <c r="P139" s="46">
        <f t="shared" si="36"/>
        <v>242.595</v>
      </c>
      <c r="Q139"/>
      <c r="R139"/>
    </row>
    <row r="140" spans="1:18" s="2" customFormat="1" ht="15" customHeight="1" x14ac:dyDescent="0.2">
      <c r="A140" s="12">
        <f t="shared" si="34"/>
        <v>137</v>
      </c>
      <c r="B140" s="13"/>
      <c r="C140" s="13"/>
      <c r="D140" s="13" t="s">
        <v>100</v>
      </c>
      <c r="E140" s="14">
        <v>7</v>
      </c>
      <c r="F140" s="15">
        <v>25.3</v>
      </c>
      <c r="G140" s="43">
        <v>49.06</v>
      </c>
      <c r="H140" s="43">
        <f t="shared" si="30"/>
        <v>9.8120000000000012</v>
      </c>
      <c r="I140" s="44">
        <f t="shared" si="31"/>
        <v>58.872</v>
      </c>
      <c r="J140" s="43">
        <v>20</v>
      </c>
      <c r="K140" s="43">
        <f t="shared" si="32"/>
        <v>23.76</v>
      </c>
      <c r="L140" s="43">
        <f t="shared" si="33"/>
        <v>33.572000000000003</v>
      </c>
      <c r="M140" s="43">
        <v>27.75</v>
      </c>
      <c r="N140" s="43">
        <v>3.69</v>
      </c>
      <c r="O140" s="45">
        <f t="shared" si="35"/>
        <v>31.44</v>
      </c>
      <c r="P140" s="46">
        <f t="shared" si="36"/>
        <v>212.22000000000003</v>
      </c>
      <c r="Q140"/>
      <c r="R140"/>
    </row>
    <row r="141" spans="1:18" s="2" customFormat="1" ht="15" customHeight="1" x14ac:dyDescent="0.2">
      <c r="A141" s="12">
        <f t="shared" si="34"/>
        <v>138</v>
      </c>
      <c r="B141" s="13"/>
      <c r="C141" s="13"/>
      <c r="D141" s="13" t="s">
        <v>101</v>
      </c>
      <c r="E141" s="14">
        <v>1</v>
      </c>
      <c r="F141" s="15">
        <v>36.270000000000003</v>
      </c>
      <c r="G141" s="43">
        <v>71.72</v>
      </c>
      <c r="H141" s="43">
        <f t="shared" si="30"/>
        <v>14.344000000000001</v>
      </c>
      <c r="I141" s="44">
        <f t="shared" si="31"/>
        <v>86.063999999999993</v>
      </c>
      <c r="J141" s="43">
        <v>20</v>
      </c>
      <c r="K141" s="43">
        <f t="shared" si="32"/>
        <v>35.449999999999996</v>
      </c>
      <c r="L141" s="43">
        <f t="shared" si="33"/>
        <v>49.79399999999999</v>
      </c>
      <c r="M141" s="43">
        <v>47.81</v>
      </c>
      <c r="N141" s="43"/>
      <c r="O141" s="45">
        <f t="shared" si="35"/>
        <v>47.81</v>
      </c>
      <c r="P141" s="46">
        <f t="shared" si="36"/>
        <v>322.71750000000003</v>
      </c>
      <c r="Q141"/>
      <c r="R141"/>
    </row>
    <row r="142" spans="1:18" s="2" customFormat="1" ht="15" customHeight="1" x14ac:dyDescent="0.2">
      <c r="A142" s="12">
        <f t="shared" si="34"/>
        <v>139</v>
      </c>
      <c r="B142" s="13"/>
      <c r="C142" s="13"/>
      <c r="D142" s="13" t="s">
        <v>148</v>
      </c>
      <c r="E142" s="14">
        <v>1</v>
      </c>
      <c r="F142" s="15">
        <v>70.28</v>
      </c>
      <c r="G142" s="43">
        <v>70.569999999999993</v>
      </c>
      <c r="H142" s="43">
        <f t="shared" si="30"/>
        <v>14.113999999999999</v>
      </c>
      <c r="I142" s="44">
        <f t="shared" si="31"/>
        <v>84.683999999999997</v>
      </c>
      <c r="J142" s="43">
        <v>20</v>
      </c>
      <c r="K142" s="43">
        <f t="shared" si="32"/>
        <v>0.28999999999999204</v>
      </c>
      <c r="L142" s="43">
        <f t="shared" si="33"/>
        <v>14.403999999999996</v>
      </c>
      <c r="M142" s="43">
        <v>41.74</v>
      </c>
      <c r="N142" s="43"/>
      <c r="O142" s="45">
        <f t="shared" si="35"/>
        <v>41.74</v>
      </c>
      <c r="P142" s="46">
        <f t="shared" si="36"/>
        <v>281.74500000000006</v>
      </c>
    </row>
    <row r="143" spans="1:18" s="2" customFormat="1" ht="15" customHeight="1" x14ac:dyDescent="0.2">
      <c r="A143" s="12">
        <f t="shared" si="34"/>
        <v>140</v>
      </c>
      <c r="B143" s="13"/>
      <c r="C143" s="13"/>
      <c r="D143" s="13" t="s">
        <v>102</v>
      </c>
      <c r="E143" s="14">
        <v>12</v>
      </c>
      <c r="F143" s="15">
        <v>57.37</v>
      </c>
      <c r="G143" s="43">
        <v>81.91</v>
      </c>
      <c r="H143" s="43">
        <f t="shared" si="30"/>
        <v>16.382000000000001</v>
      </c>
      <c r="I143" s="44">
        <f t="shared" si="31"/>
        <v>98.292000000000002</v>
      </c>
      <c r="J143" s="43">
        <v>20</v>
      </c>
      <c r="K143" s="43">
        <f t="shared" si="32"/>
        <v>24.54</v>
      </c>
      <c r="L143" s="43">
        <f t="shared" si="33"/>
        <v>40.922000000000004</v>
      </c>
      <c r="M143" s="43">
        <v>53.43</v>
      </c>
      <c r="N143" s="43">
        <v>8.6999999999999993</v>
      </c>
      <c r="O143" s="45">
        <f t="shared" si="35"/>
        <v>62.129999999999995</v>
      </c>
      <c r="P143" s="46">
        <f t="shared" si="36"/>
        <v>419.3775</v>
      </c>
      <c r="Q143"/>
      <c r="R143"/>
    </row>
    <row r="144" spans="1:18" s="2" customFormat="1" ht="15" customHeight="1" x14ac:dyDescent="0.2">
      <c r="A144" s="12">
        <f t="shared" si="34"/>
        <v>141</v>
      </c>
      <c r="B144" s="13"/>
      <c r="C144" s="13"/>
      <c r="D144" s="13" t="s">
        <v>102</v>
      </c>
      <c r="E144" s="14">
        <v>20</v>
      </c>
      <c r="F144" s="15">
        <v>57.51</v>
      </c>
      <c r="G144" s="43">
        <v>79.27</v>
      </c>
      <c r="H144" s="43">
        <f t="shared" si="30"/>
        <v>15.853999999999999</v>
      </c>
      <c r="I144" s="44">
        <f t="shared" si="31"/>
        <v>95.123999999999995</v>
      </c>
      <c r="J144" s="43">
        <v>20</v>
      </c>
      <c r="K144" s="43">
        <f t="shared" si="32"/>
        <v>21.759999999999998</v>
      </c>
      <c r="L144" s="43">
        <f t="shared" si="33"/>
        <v>37.613999999999997</v>
      </c>
      <c r="M144" s="43">
        <v>53.26</v>
      </c>
      <c r="N144" s="43">
        <v>8.6999999999999993</v>
      </c>
      <c r="O144" s="45">
        <f t="shared" si="35"/>
        <v>61.959999999999994</v>
      </c>
      <c r="P144" s="46">
        <f t="shared" si="36"/>
        <v>418.23</v>
      </c>
    </row>
    <row r="145" spans="1:18" s="2" customFormat="1" ht="15" customHeight="1" x14ac:dyDescent="0.2">
      <c r="A145" s="12">
        <f t="shared" si="34"/>
        <v>142</v>
      </c>
      <c r="B145" s="8"/>
      <c r="C145" s="8"/>
      <c r="D145" s="8" t="s">
        <v>166</v>
      </c>
      <c r="E145" s="9">
        <v>3</v>
      </c>
      <c r="F145" s="15">
        <v>41.34</v>
      </c>
      <c r="G145" s="43">
        <v>43.63</v>
      </c>
      <c r="H145" s="43">
        <f t="shared" si="30"/>
        <v>8.7260000000000009</v>
      </c>
      <c r="I145" s="44">
        <f t="shared" si="31"/>
        <v>52.356000000000002</v>
      </c>
      <c r="J145" s="43">
        <v>20</v>
      </c>
      <c r="K145" s="43">
        <f t="shared" si="32"/>
        <v>2.2899999999999991</v>
      </c>
      <c r="L145" s="43">
        <f t="shared" si="33"/>
        <v>11.015999999999998</v>
      </c>
      <c r="M145" s="47">
        <v>24.41</v>
      </c>
      <c r="N145" s="50"/>
      <c r="O145" s="45">
        <f t="shared" si="35"/>
        <v>24.41</v>
      </c>
      <c r="P145" s="46">
        <f t="shared" si="36"/>
        <v>164.76750000000001</v>
      </c>
    </row>
    <row r="146" spans="1:18" s="2" customFormat="1" ht="15" customHeight="1" x14ac:dyDescent="0.2">
      <c r="A146" s="12">
        <f t="shared" si="34"/>
        <v>143</v>
      </c>
      <c r="B146" s="8"/>
      <c r="C146" s="8"/>
      <c r="D146" s="8" t="s">
        <v>174</v>
      </c>
      <c r="E146" s="9">
        <v>18</v>
      </c>
      <c r="F146" s="15">
        <v>105.2</v>
      </c>
      <c r="G146" s="47">
        <v>39.369999999999997</v>
      </c>
      <c r="H146" s="43">
        <f t="shared" si="30"/>
        <v>7.8739999999999997</v>
      </c>
      <c r="I146" s="44">
        <f t="shared" si="31"/>
        <v>47.244</v>
      </c>
      <c r="J146" s="43">
        <v>20</v>
      </c>
      <c r="K146" s="43">
        <f t="shared" si="32"/>
        <v>-65.830000000000013</v>
      </c>
      <c r="L146" s="43">
        <f t="shared" si="33"/>
        <v>-57.956000000000003</v>
      </c>
      <c r="M146" s="43">
        <v>116.6</v>
      </c>
      <c r="N146" s="43">
        <v>0</v>
      </c>
      <c r="O146" s="45">
        <v>116.6</v>
      </c>
      <c r="P146" s="46">
        <f t="shared" si="36"/>
        <v>787.05000000000007</v>
      </c>
    </row>
    <row r="147" spans="1:18" s="2" customFormat="1" ht="15" customHeight="1" x14ac:dyDescent="0.2">
      <c r="A147" s="12">
        <f t="shared" si="34"/>
        <v>144</v>
      </c>
      <c r="B147" s="13"/>
      <c r="C147" s="13"/>
      <c r="D147" s="13" t="s">
        <v>103</v>
      </c>
      <c r="E147" s="14">
        <v>3</v>
      </c>
      <c r="F147" s="15">
        <v>75.400000000000006</v>
      </c>
      <c r="G147" s="43">
        <v>97.16</v>
      </c>
      <c r="H147" s="43">
        <f t="shared" si="30"/>
        <v>19.432000000000002</v>
      </c>
      <c r="I147" s="44">
        <f t="shared" si="31"/>
        <v>116.592</v>
      </c>
      <c r="J147" s="43">
        <v>20</v>
      </c>
      <c r="K147" s="43">
        <f t="shared" si="32"/>
        <v>21.759999999999991</v>
      </c>
      <c r="L147" s="43">
        <f t="shared" si="33"/>
        <v>41.191999999999993</v>
      </c>
      <c r="M147" s="43">
        <v>64.52</v>
      </c>
      <c r="N147" s="43">
        <v>4.49</v>
      </c>
      <c r="O147" s="45">
        <f t="shared" ref="O147:O192" si="37">M147+N147</f>
        <v>69.009999999999991</v>
      </c>
      <c r="P147" s="46">
        <f t="shared" si="36"/>
        <v>465.81749999999994</v>
      </c>
      <c r="Q147"/>
      <c r="R147"/>
    </row>
    <row r="148" spans="1:18" s="2" customFormat="1" ht="15" customHeight="1" x14ac:dyDescent="0.2">
      <c r="A148" s="12">
        <f t="shared" si="34"/>
        <v>145</v>
      </c>
      <c r="B148" s="8"/>
      <c r="C148" s="8"/>
      <c r="D148" s="8" t="s">
        <v>103</v>
      </c>
      <c r="E148" s="9">
        <v>5</v>
      </c>
      <c r="F148" s="15">
        <v>75.400000000000006</v>
      </c>
      <c r="G148" s="43">
        <v>110.21</v>
      </c>
      <c r="H148" s="43">
        <f t="shared" si="30"/>
        <v>22.042000000000002</v>
      </c>
      <c r="I148" s="44">
        <f t="shared" si="31"/>
        <v>132.25200000000001</v>
      </c>
      <c r="J148" s="43">
        <v>20</v>
      </c>
      <c r="K148" s="43">
        <f t="shared" si="32"/>
        <v>34.809999999999988</v>
      </c>
      <c r="L148" s="43">
        <f t="shared" si="33"/>
        <v>56.852000000000004</v>
      </c>
      <c r="M148" s="47">
        <v>63.22</v>
      </c>
      <c r="N148" s="43">
        <v>4.49</v>
      </c>
      <c r="O148" s="45">
        <f t="shared" si="37"/>
        <v>67.709999999999994</v>
      </c>
      <c r="P148" s="46">
        <f t="shared" si="36"/>
        <v>457.04250000000002</v>
      </c>
    </row>
    <row r="149" spans="1:18" s="2" customFormat="1" ht="15" customHeight="1" x14ac:dyDescent="0.2">
      <c r="A149" s="12">
        <f t="shared" si="34"/>
        <v>146</v>
      </c>
      <c r="B149" s="13"/>
      <c r="C149" s="13"/>
      <c r="D149" s="13" t="s">
        <v>104</v>
      </c>
      <c r="E149" s="14">
        <v>8</v>
      </c>
      <c r="F149" s="15">
        <v>68.97</v>
      </c>
      <c r="G149" s="43">
        <v>95.26</v>
      </c>
      <c r="H149" s="43">
        <f t="shared" si="30"/>
        <v>19.052000000000003</v>
      </c>
      <c r="I149" s="44">
        <f t="shared" si="31"/>
        <v>114.31200000000001</v>
      </c>
      <c r="J149" s="43">
        <v>20</v>
      </c>
      <c r="K149" s="43">
        <f t="shared" si="32"/>
        <v>26.290000000000006</v>
      </c>
      <c r="L149" s="43">
        <f t="shared" si="33"/>
        <v>45.342000000000013</v>
      </c>
      <c r="M149" s="43">
        <v>66.87</v>
      </c>
      <c r="N149" s="43">
        <v>6.96</v>
      </c>
      <c r="O149" s="45">
        <f t="shared" si="37"/>
        <v>73.83</v>
      </c>
      <c r="P149" s="46">
        <f t="shared" si="36"/>
        <v>498.35249999999996</v>
      </c>
      <c r="Q149"/>
      <c r="R149"/>
    </row>
    <row r="150" spans="1:18" s="2" customFormat="1" ht="15" customHeight="1" x14ac:dyDescent="0.2">
      <c r="A150" s="12">
        <f t="shared" si="34"/>
        <v>147</v>
      </c>
      <c r="B150" s="13"/>
      <c r="C150" s="13"/>
      <c r="D150" s="13" t="s">
        <v>105</v>
      </c>
      <c r="E150" s="14">
        <v>1</v>
      </c>
      <c r="F150" s="15">
        <v>51.34</v>
      </c>
      <c r="G150" s="43">
        <v>58.12</v>
      </c>
      <c r="H150" s="43">
        <f t="shared" si="30"/>
        <v>11.624000000000001</v>
      </c>
      <c r="I150" s="44">
        <f t="shared" si="31"/>
        <v>69.744</v>
      </c>
      <c r="J150" s="43">
        <v>20</v>
      </c>
      <c r="K150" s="43">
        <f t="shared" si="32"/>
        <v>6.779999999999994</v>
      </c>
      <c r="L150" s="43">
        <f t="shared" si="33"/>
        <v>18.403999999999996</v>
      </c>
      <c r="M150" s="43">
        <v>53.04</v>
      </c>
      <c r="N150" s="43">
        <v>3</v>
      </c>
      <c r="O150" s="45">
        <f t="shared" si="37"/>
        <v>56.04</v>
      </c>
      <c r="P150" s="46">
        <f t="shared" si="36"/>
        <v>378.27000000000004</v>
      </c>
      <c r="Q150"/>
      <c r="R150"/>
    </row>
    <row r="151" spans="1:18" s="2" customFormat="1" ht="15" customHeight="1" x14ac:dyDescent="0.2">
      <c r="A151" s="12">
        <f t="shared" si="34"/>
        <v>148</v>
      </c>
      <c r="B151" s="13"/>
      <c r="C151" s="13"/>
      <c r="D151" s="13" t="s">
        <v>106</v>
      </c>
      <c r="E151" s="14">
        <v>1</v>
      </c>
      <c r="F151" s="15">
        <v>60.19</v>
      </c>
      <c r="G151" s="43">
        <v>91.67</v>
      </c>
      <c r="H151" s="43">
        <f t="shared" si="30"/>
        <v>18.334</v>
      </c>
      <c r="I151" s="44">
        <f t="shared" si="31"/>
        <v>110.004</v>
      </c>
      <c r="J151" s="43">
        <v>20</v>
      </c>
      <c r="K151" s="43">
        <f t="shared" si="32"/>
        <v>31.480000000000004</v>
      </c>
      <c r="L151" s="43">
        <f t="shared" si="33"/>
        <v>49.814000000000007</v>
      </c>
      <c r="M151" s="43">
        <v>57.9</v>
      </c>
      <c r="N151" s="43"/>
      <c r="O151" s="45">
        <f t="shared" si="37"/>
        <v>57.9</v>
      </c>
      <c r="P151" s="46">
        <f t="shared" si="36"/>
        <v>390.82500000000005</v>
      </c>
      <c r="Q151"/>
      <c r="R151"/>
    </row>
    <row r="152" spans="1:18" s="2" customFormat="1" ht="15" customHeight="1" x14ac:dyDescent="0.2">
      <c r="A152" s="12">
        <f t="shared" si="34"/>
        <v>149</v>
      </c>
      <c r="B152" s="13"/>
      <c r="C152" s="13"/>
      <c r="D152" s="13" t="s">
        <v>107</v>
      </c>
      <c r="E152" s="14">
        <v>2</v>
      </c>
      <c r="F152" s="15">
        <v>68.489999999999995</v>
      </c>
      <c r="G152" s="43">
        <v>68.14</v>
      </c>
      <c r="H152" s="43">
        <f t="shared" si="30"/>
        <v>13.628</v>
      </c>
      <c r="I152" s="44">
        <f t="shared" si="31"/>
        <v>81.768000000000001</v>
      </c>
      <c r="J152" s="43">
        <v>20</v>
      </c>
      <c r="K152" s="43">
        <f t="shared" si="32"/>
        <v>-0.34999999999999432</v>
      </c>
      <c r="L152" s="43">
        <f t="shared" si="33"/>
        <v>13.278000000000006</v>
      </c>
      <c r="M152" s="43">
        <v>40</v>
      </c>
      <c r="N152" s="43">
        <v>6.96</v>
      </c>
      <c r="O152" s="45">
        <f t="shared" si="37"/>
        <v>46.96</v>
      </c>
      <c r="P152" s="46">
        <f t="shared" si="36"/>
        <v>316.98</v>
      </c>
      <c r="Q152"/>
      <c r="R152"/>
    </row>
    <row r="153" spans="1:18" s="2" customFormat="1" ht="15" customHeight="1" x14ac:dyDescent="0.2">
      <c r="A153" s="12">
        <f t="shared" si="34"/>
        <v>150</v>
      </c>
      <c r="B153" s="13"/>
      <c r="C153" s="13"/>
      <c r="D153" s="13" t="s">
        <v>108</v>
      </c>
      <c r="E153" s="14">
        <v>2</v>
      </c>
      <c r="F153" s="15">
        <v>67.849999999999994</v>
      </c>
      <c r="G153" s="43">
        <v>68.8</v>
      </c>
      <c r="H153" s="43">
        <f t="shared" si="30"/>
        <v>13.76</v>
      </c>
      <c r="I153" s="44">
        <f t="shared" si="31"/>
        <v>82.56</v>
      </c>
      <c r="J153" s="43">
        <v>20</v>
      </c>
      <c r="K153" s="43">
        <f t="shared" si="32"/>
        <v>0.95000000000000284</v>
      </c>
      <c r="L153" s="43">
        <f t="shared" si="33"/>
        <v>14.710000000000008</v>
      </c>
      <c r="M153" s="43">
        <v>40</v>
      </c>
      <c r="N153" s="43">
        <v>6.96</v>
      </c>
      <c r="O153" s="45">
        <f t="shared" si="37"/>
        <v>46.96</v>
      </c>
      <c r="P153" s="46">
        <f t="shared" si="36"/>
        <v>316.98</v>
      </c>
      <c r="Q153"/>
      <c r="R153"/>
    </row>
    <row r="154" spans="1:18" s="2" customFormat="1" ht="15" customHeight="1" x14ac:dyDescent="0.2">
      <c r="A154" s="12">
        <f t="shared" si="34"/>
        <v>151</v>
      </c>
      <c r="B154" s="13"/>
      <c r="C154" s="13"/>
      <c r="D154" s="13" t="s">
        <v>109</v>
      </c>
      <c r="E154" s="14">
        <v>2</v>
      </c>
      <c r="F154" s="15">
        <v>40.770000000000003</v>
      </c>
      <c r="G154" s="43">
        <v>54.62</v>
      </c>
      <c r="H154" s="43">
        <f t="shared" si="30"/>
        <v>10.923999999999999</v>
      </c>
      <c r="I154" s="44">
        <f t="shared" si="31"/>
        <v>65.543999999999997</v>
      </c>
      <c r="J154" s="43">
        <v>20</v>
      </c>
      <c r="K154" s="43">
        <f t="shared" si="32"/>
        <v>13.849999999999994</v>
      </c>
      <c r="L154" s="43">
        <f t="shared" si="33"/>
        <v>24.773999999999994</v>
      </c>
      <c r="M154" s="43">
        <v>31.39</v>
      </c>
      <c r="N154" s="43"/>
      <c r="O154" s="45">
        <f t="shared" si="37"/>
        <v>31.39</v>
      </c>
      <c r="P154" s="46">
        <f t="shared" si="36"/>
        <v>211.88250000000002</v>
      </c>
      <c r="Q154"/>
      <c r="R154"/>
    </row>
    <row r="155" spans="1:18" s="2" customFormat="1" ht="15" customHeight="1" x14ac:dyDescent="0.2">
      <c r="A155" s="12">
        <f t="shared" si="34"/>
        <v>152</v>
      </c>
      <c r="B155" s="13"/>
      <c r="C155" s="13"/>
      <c r="D155" s="13" t="s">
        <v>110</v>
      </c>
      <c r="E155" s="14">
        <v>11</v>
      </c>
      <c r="F155" s="15">
        <v>34.130000000000003</v>
      </c>
      <c r="G155" s="43">
        <v>48.04</v>
      </c>
      <c r="H155" s="43">
        <f t="shared" si="30"/>
        <v>9.6080000000000005</v>
      </c>
      <c r="I155" s="44">
        <f t="shared" si="31"/>
        <v>57.647999999999996</v>
      </c>
      <c r="J155" s="43">
        <v>20</v>
      </c>
      <c r="K155" s="43">
        <f t="shared" si="32"/>
        <v>13.909999999999997</v>
      </c>
      <c r="L155" s="43">
        <f t="shared" si="33"/>
        <v>23.517999999999994</v>
      </c>
      <c r="M155" s="43">
        <v>26.2</v>
      </c>
      <c r="N155" s="43"/>
      <c r="O155" s="45">
        <f t="shared" si="37"/>
        <v>26.2</v>
      </c>
      <c r="P155" s="46">
        <f t="shared" si="36"/>
        <v>176.85000000000002</v>
      </c>
      <c r="Q155"/>
      <c r="R155"/>
    </row>
    <row r="156" spans="1:18" s="2" customFormat="1" ht="15" customHeight="1" x14ac:dyDescent="0.2">
      <c r="A156" s="12">
        <f t="shared" si="34"/>
        <v>153</v>
      </c>
      <c r="B156" s="13"/>
      <c r="C156" s="13"/>
      <c r="D156" s="13" t="s">
        <v>111</v>
      </c>
      <c r="E156" s="14">
        <v>40</v>
      </c>
      <c r="F156" s="15">
        <v>60.12</v>
      </c>
      <c r="G156" s="43">
        <v>106.55</v>
      </c>
      <c r="H156" s="43">
        <f t="shared" si="30"/>
        <v>21.310000000000002</v>
      </c>
      <c r="I156" s="44">
        <f t="shared" si="31"/>
        <v>127.86</v>
      </c>
      <c r="J156" s="43">
        <v>20</v>
      </c>
      <c r="K156" s="43">
        <f t="shared" si="32"/>
        <v>46.43</v>
      </c>
      <c r="L156" s="43">
        <f t="shared" si="33"/>
        <v>67.740000000000009</v>
      </c>
      <c r="M156" s="43">
        <v>69.37</v>
      </c>
      <c r="N156" s="43">
        <v>4.13</v>
      </c>
      <c r="O156" s="45">
        <f t="shared" si="37"/>
        <v>73.5</v>
      </c>
      <c r="P156" s="46">
        <f t="shared" si="36"/>
        <v>496.125</v>
      </c>
      <c r="Q156"/>
      <c r="R156"/>
    </row>
    <row r="157" spans="1:18" s="2" customFormat="1" ht="15" customHeight="1" x14ac:dyDescent="0.2">
      <c r="A157" s="12">
        <f t="shared" si="34"/>
        <v>154</v>
      </c>
      <c r="B157" s="8"/>
      <c r="C157" s="8"/>
      <c r="D157" s="8" t="s">
        <v>167</v>
      </c>
      <c r="E157" s="9">
        <v>3</v>
      </c>
      <c r="F157" s="15">
        <v>35.049999999999997</v>
      </c>
      <c r="G157" s="43">
        <v>43.27</v>
      </c>
      <c r="H157" s="43">
        <f t="shared" si="30"/>
        <v>8.6540000000000017</v>
      </c>
      <c r="I157" s="44">
        <f t="shared" si="31"/>
        <v>51.924000000000007</v>
      </c>
      <c r="J157" s="43">
        <v>20</v>
      </c>
      <c r="K157" s="43">
        <f t="shared" si="32"/>
        <v>8.220000000000006</v>
      </c>
      <c r="L157" s="43">
        <f t="shared" si="33"/>
        <v>16.874000000000009</v>
      </c>
      <c r="M157" s="43">
        <v>22.98</v>
      </c>
      <c r="N157" s="43"/>
      <c r="O157" s="45">
        <f t="shared" si="37"/>
        <v>22.98</v>
      </c>
      <c r="P157" s="46">
        <f t="shared" si="36"/>
        <v>155.11500000000001</v>
      </c>
    </row>
    <row r="158" spans="1:18" s="2" customFormat="1" ht="15" customHeight="1" x14ac:dyDescent="0.2">
      <c r="A158" s="12">
        <f t="shared" si="34"/>
        <v>155</v>
      </c>
      <c r="B158" s="8"/>
      <c r="C158" s="8"/>
      <c r="D158" s="8" t="s">
        <v>168</v>
      </c>
      <c r="E158" s="9">
        <v>1</v>
      </c>
      <c r="F158" s="15">
        <v>26.64</v>
      </c>
      <c r="G158" s="43">
        <v>43.5</v>
      </c>
      <c r="H158" s="43">
        <f t="shared" si="30"/>
        <v>8.7000000000000011</v>
      </c>
      <c r="I158" s="44">
        <f t="shared" si="31"/>
        <v>52.2</v>
      </c>
      <c r="J158" s="43">
        <v>20</v>
      </c>
      <c r="K158" s="43">
        <f t="shared" si="32"/>
        <v>16.86</v>
      </c>
      <c r="L158" s="43">
        <f t="shared" si="33"/>
        <v>25.560000000000002</v>
      </c>
      <c r="M158" s="43">
        <v>21.5</v>
      </c>
      <c r="N158" s="43"/>
      <c r="O158" s="45">
        <f t="shared" si="37"/>
        <v>21.5</v>
      </c>
      <c r="P158" s="46">
        <f t="shared" si="36"/>
        <v>145.125</v>
      </c>
    </row>
    <row r="159" spans="1:18" s="2" customFormat="1" ht="15" customHeight="1" x14ac:dyDescent="0.2">
      <c r="A159" s="12">
        <f t="shared" si="34"/>
        <v>156</v>
      </c>
      <c r="B159" s="13"/>
      <c r="C159" s="13"/>
      <c r="D159" s="13" t="s">
        <v>112</v>
      </c>
      <c r="E159" s="14">
        <v>1</v>
      </c>
      <c r="F159" s="15">
        <v>22.05</v>
      </c>
      <c r="G159" s="43">
        <v>43.5</v>
      </c>
      <c r="H159" s="43">
        <f t="shared" si="30"/>
        <v>8.7000000000000011</v>
      </c>
      <c r="I159" s="44">
        <f t="shared" si="31"/>
        <v>52.2</v>
      </c>
      <c r="J159" s="43">
        <v>20</v>
      </c>
      <c r="K159" s="43">
        <f t="shared" si="32"/>
        <v>21.45</v>
      </c>
      <c r="L159" s="43">
        <f t="shared" si="33"/>
        <v>30.150000000000002</v>
      </c>
      <c r="M159" s="43">
        <v>21.5</v>
      </c>
      <c r="N159" s="43"/>
      <c r="O159" s="45">
        <f t="shared" si="37"/>
        <v>21.5</v>
      </c>
      <c r="P159" s="46">
        <f t="shared" si="36"/>
        <v>145.125</v>
      </c>
      <c r="Q159"/>
      <c r="R159"/>
    </row>
    <row r="160" spans="1:18" s="2" customFormat="1" ht="15" customHeight="1" x14ac:dyDescent="0.2">
      <c r="A160" s="12">
        <f t="shared" si="34"/>
        <v>157</v>
      </c>
      <c r="B160" s="13"/>
      <c r="C160" s="13"/>
      <c r="D160" s="13" t="s">
        <v>113</v>
      </c>
      <c r="E160" s="14">
        <v>10</v>
      </c>
      <c r="F160" s="15">
        <v>108.7</v>
      </c>
      <c r="G160" s="43">
        <v>118.79</v>
      </c>
      <c r="H160" s="43">
        <f t="shared" si="30"/>
        <v>23.758000000000003</v>
      </c>
      <c r="I160" s="44">
        <f t="shared" si="31"/>
        <v>142.548</v>
      </c>
      <c r="J160" s="43">
        <v>20</v>
      </c>
      <c r="K160" s="43">
        <f t="shared" si="32"/>
        <v>10.090000000000003</v>
      </c>
      <c r="L160" s="43">
        <f t="shared" si="33"/>
        <v>33.847999999999999</v>
      </c>
      <c r="M160" s="43">
        <v>79.77</v>
      </c>
      <c r="N160" s="43">
        <v>3.95</v>
      </c>
      <c r="O160" s="45">
        <f t="shared" si="37"/>
        <v>83.72</v>
      </c>
      <c r="P160" s="46">
        <f t="shared" si="36"/>
        <v>565.11</v>
      </c>
      <c r="Q160"/>
      <c r="R160"/>
    </row>
    <row r="161" spans="1:18" s="2" customFormat="1" ht="15" customHeight="1" x14ac:dyDescent="0.2">
      <c r="A161" s="12">
        <f t="shared" si="34"/>
        <v>158</v>
      </c>
      <c r="B161" s="13"/>
      <c r="C161" s="13"/>
      <c r="D161" s="13" t="s">
        <v>114</v>
      </c>
      <c r="E161" s="14">
        <v>1</v>
      </c>
      <c r="F161" s="15">
        <v>26.69</v>
      </c>
      <c r="G161" s="43">
        <v>78.739999999999995</v>
      </c>
      <c r="H161" s="43">
        <f t="shared" si="30"/>
        <v>15.747999999999999</v>
      </c>
      <c r="I161" s="44">
        <f t="shared" si="31"/>
        <v>94.488</v>
      </c>
      <c r="J161" s="43">
        <v>20</v>
      </c>
      <c r="K161" s="43">
        <f t="shared" si="32"/>
        <v>52.05</v>
      </c>
      <c r="L161" s="43">
        <f t="shared" si="33"/>
        <v>67.798000000000002</v>
      </c>
      <c r="M161" s="43">
        <v>58.3</v>
      </c>
      <c r="N161" s="43"/>
      <c r="O161" s="45">
        <f t="shared" si="37"/>
        <v>58.3</v>
      </c>
      <c r="P161" s="46">
        <f t="shared" si="36"/>
        <v>393.52500000000003</v>
      </c>
      <c r="Q161"/>
      <c r="R161"/>
    </row>
    <row r="162" spans="1:18" s="2" customFormat="1" ht="15" customHeight="1" x14ac:dyDescent="0.2">
      <c r="A162" s="12">
        <f t="shared" si="34"/>
        <v>159</v>
      </c>
      <c r="B162" s="8"/>
      <c r="C162" s="8"/>
      <c r="D162" s="8" t="s">
        <v>169</v>
      </c>
      <c r="E162" s="9">
        <v>15</v>
      </c>
      <c r="F162" s="15">
        <v>39.08</v>
      </c>
      <c r="G162" s="43">
        <v>95.8</v>
      </c>
      <c r="H162" s="43">
        <f t="shared" si="30"/>
        <v>19.16</v>
      </c>
      <c r="I162" s="44">
        <f t="shared" si="31"/>
        <v>114.96</v>
      </c>
      <c r="J162" s="43">
        <v>20</v>
      </c>
      <c r="K162" s="43">
        <f t="shared" si="32"/>
        <v>56.72</v>
      </c>
      <c r="L162" s="43">
        <f t="shared" si="33"/>
        <v>75.88</v>
      </c>
      <c r="M162" s="43">
        <v>63.29</v>
      </c>
      <c r="N162" s="43">
        <v>3.95</v>
      </c>
      <c r="O162" s="45">
        <f t="shared" si="37"/>
        <v>67.239999999999995</v>
      </c>
      <c r="P162" s="46">
        <f t="shared" si="36"/>
        <v>453.86999999999995</v>
      </c>
    </row>
    <row r="163" spans="1:18" s="2" customFormat="1" ht="15" customHeight="1" x14ac:dyDescent="0.2">
      <c r="A163" s="12">
        <f t="shared" si="34"/>
        <v>160</v>
      </c>
      <c r="B163" s="8"/>
      <c r="C163" s="8"/>
      <c r="D163" s="8" t="s">
        <v>170</v>
      </c>
      <c r="E163" s="9">
        <v>4</v>
      </c>
      <c r="F163" s="15">
        <v>30.69</v>
      </c>
      <c r="G163" s="43">
        <v>49.33</v>
      </c>
      <c r="H163" s="43">
        <f t="shared" si="30"/>
        <v>9.8659999999999997</v>
      </c>
      <c r="I163" s="44">
        <f t="shared" si="31"/>
        <v>59.195999999999998</v>
      </c>
      <c r="J163" s="43">
        <v>20</v>
      </c>
      <c r="K163" s="43">
        <f t="shared" si="32"/>
        <v>18.639999999999997</v>
      </c>
      <c r="L163" s="43">
        <f t="shared" si="33"/>
        <v>28.505999999999997</v>
      </c>
      <c r="M163" s="43">
        <v>27.67</v>
      </c>
      <c r="N163" s="43">
        <v>3.95</v>
      </c>
      <c r="O163" s="45">
        <f t="shared" si="37"/>
        <v>31.62</v>
      </c>
      <c r="P163" s="46">
        <f t="shared" si="36"/>
        <v>213.43500000000003</v>
      </c>
    </row>
    <row r="164" spans="1:18" s="2" customFormat="1" ht="15" customHeight="1" x14ac:dyDescent="0.2">
      <c r="A164" s="12">
        <f t="shared" si="34"/>
        <v>161</v>
      </c>
      <c r="B164" s="8"/>
      <c r="C164" s="8"/>
      <c r="D164" s="8" t="s">
        <v>171</v>
      </c>
      <c r="E164" s="9">
        <v>3</v>
      </c>
      <c r="F164" s="15">
        <v>72.349999999999994</v>
      </c>
      <c r="G164" s="43">
        <v>108.07</v>
      </c>
      <c r="H164" s="43">
        <f t="shared" ref="H164:H192" si="38">G164*20%</f>
        <v>21.614000000000001</v>
      </c>
      <c r="I164" s="44">
        <f t="shared" ref="I164:I192" si="39">G164+H164</f>
        <v>129.684</v>
      </c>
      <c r="J164" s="43">
        <v>20</v>
      </c>
      <c r="K164" s="43">
        <f t="shared" ref="K164:K192" si="40">G164-F164</f>
        <v>35.72</v>
      </c>
      <c r="L164" s="43">
        <f t="shared" ref="L164:L192" si="41">I164-F164</f>
        <v>57.334000000000003</v>
      </c>
      <c r="M164" s="43">
        <v>62.97</v>
      </c>
      <c r="N164" s="43">
        <v>3.67</v>
      </c>
      <c r="O164" s="45">
        <f t="shared" si="37"/>
        <v>66.64</v>
      </c>
      <c r="P164" s="46">
        <f t="shared" si="36"/>
        <v>449.82</v>
      </c>
    </row>
    <row r="165" spans="1:18" s="2" customFormat="1" ht="15" customHeight="1" x14ac:dyDescent="0.2">
      <c r="A165" s="12">
        <f t="shared" ref="A165:A192" si="42">A164+1</f>
        <v>162</v>
      </c>
      <c r="B165" s="13"/>
      <c r="C165" s="13"/>
      <c r="D165" s="13" t="s">
        <v>115</v>
      </c>
      <c r="E165" s="14">
        <v>13</v>
      </c>
      <c r="F165" s="15">
        <v>51.55</v>
      </c>
      <c r="G165" s="43">
        <v>81.52</v>
      </c>
      <c r="H165" s="43">
        <f t="shared" si="38"/>
        <v>16.303999999999998</v>
      </c>
      <c r="I165" s="44">
        <f t="shared" si="39"/>
        <v>97.823999999999998</v>
      </c>
      <c r="J165" s="43">
        <v>20</v>
      </c>
      <c r="K165" s="43">
        <f t="shared" si="40"/>
        <v>29.97</v>
      </c>
      <c r="L165" s="43">
        <f t="shared" si="41"/>
        <v>46.274000000000001</v>
      </c>
      <c r="M165" s="43">
        <v>50.83</v>
      </c>
      <c r="N165" s="43"/>
      <c r="O165" s="45">
        <f t="shared" si="37"/>
        <v>50.83</v>
      </c>
      <c r="P165" s="46">
        <f t="shared" ref="P165:P192" si="43">O165*1620*5%/12</f>
        <v>343.10249999999996</v>
      </c>
      <c r="Q165"/>
      <c r="R165"/>
    </row>
    <row r="166" spans="1:18" s="2" customFormat="1" ht="15" customHeight="1" x14ac:dyDescent="0.2">
      <c r="A166" s="12">
        <f t="shared" si="42"/>
        <v>163</v>
      </c>
      <c r="B166" s="13"/>
      <c r="C166" s="13"/>
      <c r="D166" s="13" t="s">
        <v>116</v>
      </c>
      <c r="E166" s="14">
        <v>14</v>
      </c>
      <c r="F166" s="15">
        <v>53.07</v>
      </c>
      <c r="G166" s="43">
        <v>80.05</v>
      </c>
      <c r="H166" s="43">
        <f t="shared" si="38"/>
        <v>16.010000000000002</v>
      </c>
      <c r="I166" s="44">
        <f t="shared" si="39"/>
        <v>96.06</v>
      </c>
      <c r="J166" s="43">
        <v>20</v>
      </c>
      <c r="K166" s="43">
        <f t="shared" si="40"/>
        <v>26.979999999999997</v>
      </c>
      <c r="L166" s="43">
        <f t="shared" si="41"/>
        <v>42.99</v>
      </c>
      <c r="M166" s="43">
        <v>49.92</v>
      </c>
      <c r="N166" s="43">
        <v>1.5</v>
      </c>
      <c r="O166" s="45">
        <f t="shared" si="37"/>
        <v>51.42</v>
      </c>
      <c r="P166" s="46">
        <f t="shared" si="43"/>
        <v>347.08500000000004</v>
      </c>
      <c r="Q166"/>
      <c r="R166"/>
    </row>
    <row r="167" spans="1:18" s="2" customFormat="1" ht="15" customHeight="1" x14ac:dyDescent="0.2">
      <c r="A167" s="12">
        <f t="shared" si="42"/>
        <v>164</v>
      </c>
      <c r="B167" s="13"/>
      <c r="C167" s="13"/>
      <c r="D167" s="13" t="s">
        <v>117</v>
      </c>
      <c r="E167" s="14">
        <v>11</v>
      </c>
      <c r="F167" s="15">
        <v>61.74</v>
      </c>
      <c r="G167" s="43">
        <v>80.05</v>
      </c>
      <c r="H167" s="43">
        <f t="shared" si="38"/>
        <v>16.010000000000002</v>
      </c>
      <c r="I167" s="44">
        <f t="shared" si="39"/>
        <v>96.06</v>
      </c>
      <c r="J167" s="43">
        <v>20</v>
      </c>
      <c r="K167" s="43">
        <f t="shared" si="40"/>
        <v>18.309999999999995</v>
      </c>
      <c r="L167" s="43">
        <f t="shared" si="41"/>
        <v>34.32</v>
      </c>
      <c r="M167" s="43">
        <v>49.92</v>
      </c>
      <c r="N167" s="43">
        <v>1.5</v>
      </c>
      <c r="O167" s="45">
        <f t="shared" si="37"/>
        <v>51.42</v>
      </c>
      <c r="P167" s="46">
        <f t="shared" si="43"/>
        <v>347.08500000000004</v>
      </c>
      <c r="Q167"/>
      <c r="R167"/>
    </row>
    <row r="168" spans="1:18" s="2" customFormat="1" ht="15" customHeight="1" x14ac:dyDescent="0.2">
      <c r="A168" s="12">
        <f t="shared" si="42"/>
        <v>165</v>
      </c>
      <c r="B168" s="8"/>
      <c r="C168" s="8"/>
      <c r="D168" s="8" t="s">
        <v>117</v>
      </c>
      <c r="E168" s="9">
        <v>3</v>
      </c>
      <c r="F168" s="15">
        <v>26.93</v>
      </c>
      <c r="G168" s="43">
        <v>41.35</v>
      </c>
      <c r="H168" s="43">
        <f t="shared" si="38"/>
        <v>8.2700000000000014</v>
      </c>
      <c r="I168" s="44">
        <f t="shared" si="39"/>
        <v>49.620000000000005</v>
      </c>
      <c r="J168" s="43">
        <v>20</v>
      </c>
      <c r="K168" s="43">
        <f t="shared" si="40"/>
        <v>14.420000000000002</v>
      </c>
      <c r="L168" s="43">
        <f t="shared" si="41"/>
        <v>22.690000000000005</v>
      </c>
      <c r="M168" s="47">
        <v>18.149999999999999</v>
      </c>
      <c r="N168" s="43"/>
      <c r="O168" s="45">
        <f t="shared" si="37"/>
        <v>18.149999999999999</v>
      </c>
      <c r="P168" s="46">
        <f t="shared" si="43"/>
        <v>122.51249999999999</v>
      </c>
    </row>
    <row r="169" spans="1:18" s="2" customFormat="1" ht="15" customHeight="1" x14ac:dyDescent="0.2">
      <c r="A169" s="12">
        <f t="shared" si="42"/>
        <v>166</v>
      </c>
      <c r="B169" s="13"/>
      <c r="C169" s="13"/>
      <c r="D169" s="13" t="s">
        <v>118</v>
      </c>
      <c r="E169" s="14">
        <v>3</v>
      </c>
      <c r="F169" s="15">
        <v>49.05</v>
      </c>
      <c r="G169" s="43">
        <v>53.04</v>
      </c>
      <c r="H169" s="43">
        <f t="shared" si="38"/>
        <v>10.608000000000001</v>
      </c>
      <c r="I169" s="44">
        <f t="shared" si="39"/>
        <v>63.647999999999996</v>
      </c>
      <c r="J169" s="43">
        <v>20</v>
      </c>
      <c r="K169" s="43">
        <f t="shared" si="40"/>
        <v>3.990000000000002</v>
      </c>
      <c r="L169" s="43">
        <f t="shared" si="41"/>
        <v>14.597999999999999</v>
      </c>
      <c r="M169" s="43">
        <v>48</v>
      </c>
      <c r="N169" s="51">
        <v>1.2</v>
      </c>
      <c r="O169" s="45">
        <f t="shared" si="37"/>
        <v>49.2</v>
      </c>
      <c r="P169" s="46">
        <f t="shared" si="43"/>
        <v>332.1</v>
      </c>
      <c r="Q169"/>
      <c r="R169"/>
    </row>
    <row r="170" spans="1:18" s="2" customFormat="1" ht="15" customHeight="1" x14ac:dyDescent="0.2">
      <c r="A170" s="12">
        <f t="shared" si="42"/>
        <v>167</v>
      </c>
      <c r="B170" s="13"/>
      <c r="C170" s="13"/>
      <c r="D170" s="13" t="s">
        <v>149</v>
      </c>
      <c r="E170" s="14">
        <v>1</v>
      </c>
      <c r="F170" s="15">
        <v>26.32</v>
      </c>
      <c r="G170" s="43">
        <v>64.400000000000006</v>
      </c>
      <c r="H170" s="43">
        <f t="shared" si="38"/>
        <v>12.880000000000003</v>
      </c>
      <c r="I170" s="44">
        <f t="shared" si="39"/>
        <v>77.28</v>
      </c>
      <c r="J170" s="43">
        <v>20</v>
      </c>
      <c r="K170" s="43">
        <f t="shared" si="40"/>
        <v>38.080000000000005</v>
      </c>
      <c r="L170" s="43">
        <f t="shared" si="41"/>
        <v>50.96</v>
      </c>
      <c r="M170" s="43">
        <v>38.46</v>
      </c>
      <c r="N170" s="43"/>
      <c r="O170" s="45">
        <f t="shared" si="37"/>
        <v>38.46</v>
      </c>
      <c r="P170" s="46">
        <f t="shared" si="43"/>
        <v>259.60500000000002</v>
      </c>
    </row>
    <row r="171" spans="1:18" s="2" customFormat="1" ht="15" customHeight="1" x14ac:dyDescent="0.2">
      <c r="A171" s="12">
        <f t="shared" si="42"/>
        <v>168</v>
      </c>
      <c r="B171" s="13"/>
      <c r="C171" s="13"/>
      <c r="D171" s="13" t="s">
        <v>119</v>
      </c>
      <c r="E171" s="14">
        <v>17</v>
      </c>
      <c r="F171" s="15">
        <v>63.49</v>
      </c>
      <c r="G171" s="43">
        <v>78.430000000000007</v>
      </c>
      <c r="H171" s="43">
        <f t="shared" si="38"/>
        <v>15.686000000000002</v>
      </c>
      <c r="I171" s="44">
        <f t="shared" si="39"/>
        <v>94.116000000000014</v>
      </c>
      <c r="J171" s="43">
        <v>20</v>
      </c>
      <c r="K171" s="43">
        <f t="shared" si="40"/>
        <v>14.940000000000005</v>
      </c>
      <c r="L171" s="43">
        <f t="shared" si="41"/>
        <v>30.626000000000012</v>
      </c>
      <c r="M171" s="43">
        <v>48.92</v>
      </c>
      <c r="N171" s="43">
        <v>3.3</v>
      </c>
      <c r="O171" s="45">
        <f t="shared" si="37"/>
        <v>52.22</v>
      </c>
      <c r="P171" s="46">
        <f t="shared" si="43"/>
        <v>352.48499999999996</v>
      </c>
      <c r="Q171"/>
      <c r="R171"/>
    </row>
    <row r="172" spans="1:18" s="2" customFormat="1" ht="15" customHeight="1" x14ac:dyDescent="0.2">
      <c r="A172" s="12">
        <f t="shared" si="42"/>
        <v>169</v>
      </c>
      <c r="B172" s="13"/>
      <c r="C172" s="13"/>
      <c r="D172" s="13" t="s">
        <v>150</v>
      </c>
      <c r="E172" s="14">
        <v>1</v>
      </c>
      <c r="F172" s="15">
        <v>31.48</v>
      </c>
      <c r="G172" s="43">
        <v>65.66</v>
      </c>
      <c r="H172" s="43">
        <f t="shared" si="38"/>
        <v>13.132</v>
      </c>
      <c r="I172" s="44">
        <f t="shared" si="39"/>
        <v>78.792000000000002</v>
      </c>
      <c r="J172" s="43">
        <v>20</v>
      </c>
      <c r="K172" s="43">
        <f t="shared" si="40"/>
        <v>34.179999999999993</v>
      </c>
      <c r="L172" s="43">
        <f t="shared" si="41"/>
        <v>47.311999999999998</v>
      </c>
      <c r="M172" s="43">
        <v>38.46</v>
      </c>
      <c r="N172" s="43"/>
      <c r="O172" s="45">
        <f t="shared" si="37"/>
        <v>38.46</v>
      </c>
      <c r="P172" s="46">
        <f t="shared" si="43"/>
        <v>259.60500000000002</v>
      </c>
    </row>
    <row r="173" spans="1:18" s="2" customFormat="1" ht="15" customHeight="1" x14ac:dyDescent="0.2">
      <c r="A173" s="12">
        <f t="shared" si="42"/>
        <v>170</v>
      </c>
      <c r="B173" s="13"/>
      <c r="C173" s="13"/>
      <c r="D173" s="13" t="s">
        <v>120</v>
      </c>
      <c r="E173" s="14">
        <v>3</v>
      </c>
      <c r="F173" s="15">
        <v>67.37</v>
      </c>
      <c r="G173" s="43">
        <v>94.06</v>
      </c>
      <c r="H173" s="43">
        <f t="shared" si="38"/>
        <v>18.812000000000001</v>
      </c>
      <c r="I173" s="44">
        <f t="shared" si="39"/>
        <v>112.872</v>
      </c>
      <c r="J173" s="43">
        <v>20</v>
      </c>
      <c r="K173" s="43">
        <f t="shared" si="40"/>
        <v>26.689999999999998</v>
      </c>
      <c r="L173" s="43">
        <f t="shared" si="41"/>
        <v>45.501999999999995</v>
      </c>
      <c r="M173" s="43">
        <v>68.650000000000006</v>
      </c>
      <c r="N173" s="43">
        <v>5.13</v>
      </c>
      <c r="O173" s="45">
        <f t="shared" si="37"/>
        <v>73.78</v>
      </c>
      <c r="P173" s="46">
        <f t="shared" si="43"/>
        <v>498.01500000000004</v>
      </c>
      <c r="Q173"/>
      <c r="R173"/>
    </row>
    <row r="174" spans="1:18" s="2" customFormat="1" ht="15" customHeight="1" x14ac:dyDescent="0.2">
      <c r="A174" s="12">
        <f t="shared" si="42"/>
        <v>171</v>
      </c>
      <c r="B174" s="8"/>
      <c r="C174" s="8"/>
      <c r="D174" s="8" t="s">
        <v>120</v>
      </c>
      <c r="E174" s="9">
        <v>12</v>
      </c>
      <c r="F174" s="15">
        <v>80.14</v>
      </c>
      <c r="G174" s="47">
        <v>110.87</v>
      </c>
      <c r="H174" s="43">
        <f t="shared" si="38"/>
        <v>22.174000000000003</v>
      </c>
      <c r="I174" s="44">
        <f t="shared" si="39"/>
        <v>133.04400000000001</v>
      </c>
      <c r="J174" s="43">
        <v>20</v>
      </c>
      <c r="K174" s="43">
        <f t="shared" si="40"/>
        <v>30.730000000000004</v>
      </c>
      <c r="L174" s="43">
        <f t="shared" si="41"/>
        <v>52.904000000000011</v>
      </c>
      <c r="M174" s="43">
        <v>82.84</v>
      </c>
      <c r="N174" s="43">
        <v>8.6999999999999993</v>
      </c>
      <c r="O174" s="45">
        <f t="shared" si="37"/>
        <v>91.54</v>
      </c>
      <c r="P174" s="46">
        <f t="shared" si="43"/>
        <v>617.8950000000001</v>
      </c>
    </row>
    <row r="175" spans="1:18" s="2" customFormat="1" ht="15" customHeight="1" x14ac:dyDescent="0.2">
      <c r="A175" s="12">
        <f t="shared" si="42"/>
        <v>172</v>
      </c>
      <c r="B175" s="13"/>
      <c r="C175" s="13"/>
      <c r="D175" s="13" t="s">
        <v>121</v>
      </c>
      <c r="E175" s="14">
        <v>5</v>
      </c>
      <c r="F175" s="15">
        <v>88.11</v>
      </c>
      <c r="G175" s="43">
        <v>54.84</v>
      </c>
      <c r="H175" s="43">
        <f t="shared" si="38"/>
        <v>10.968000000000002</v>
      </c>
      <c r="I175" s="44">
        <f t="shared" si="39"/>
        <v>65.808000000000007</v>
      </c>
      <c r="J175" s="43">
        <v>20</v>
      </c>
      <c r="K175" s="43">
        <f t="shared" si="40"/>
        <v>-33.269999999999996</v>
      </c>
      <c r="L175" s="43">
        <f t="shared" si="41"/>
        <v>-22.301999999999992</v>
      </c>
      <c r="M175" s="43">
        <v>53</v>
      </c>
      <c r="N175" s="43">
        <v>10.55</v>
      </c>
      <c r="O175" s="45">
        <f t="shared" si="37"/>
        <v>63.55</v>
      </c>
      <c r="P175" s="46">
        <f t="shared" si="43"/>
        <v>428.96250000000003</v>
      </c>
      <c r="Q175"/>
      <c r="R175"/>
    </row>
    <row r="176" spans="1:18" s="2" customFormat="1" ht="15" customHeight="1" x14ac:dyDescent="0.2">
      <c r="A176" s="12">
        <f t="shared" si="42"/>
        <v>173</v>
      </c>
      <c r="B176" s="13"/>
      <c r="C176" s="13"/>
      <c r="D176" s="13" t="s">
        <v>122</v>
      </c>
      <c r="E176" s="14">
        <v>10</v>
      </c>
      <c r="F176" s="15">
        <v>30.93</v>
      </c>
      <c r="G176" s="43">
        <v>52.02</v>
      </c>
      <c r="H176" s="43">
        <f t="shared" si="38"/>
        <v>10.404000000000002</v>
      </c>
      <c r="I176" s="44">
        <f t="shared" si="39"/>
        <v>62.424000000000007</v>
      </c>
      <c r="J176" s="43">
        <v>20</v>
      </c>
      <c r="K176" s="43">
        <f t="shared" si="40"/>
        <v>21.090000000000003</v>
      </c>
      <c r="L176" s="43">
        <f t="shared" si="41"/>
        <v>31.494000000000007</v>
      </c>
      <c r="M176" s="43">
        <v>26.45</v>
      </c>
      <c r="N176" s="43"/>
      <c r="O176" s="45">
        <f t="shared" si="37"/>
        <v>26.45</v>
      </c>
      <c r="P176" s="46">
        <f t="shared" si="43"/>
        <v>178.53750000000002</v>
      </c>
      <c r="Q176"/>
      <c r="R176"/>
    </row>
    <row r="177" spans="1:18" s="2" customFormat="1" ht="15" customHeight="1" x14ac:dyDescent="0.2">
      <c r="A177" s="12">
        <f t="shared" si="42"/>
        <v>174</v>
      </c>
      <c r="B177" s="13"/>
      <c r="C177" s="13"/>
      <c r="D177" s="13" t="s">
        <v>195</v>
      </c>
      <c r="E177" s="14">
        <v>21</v>
      </c>
      <c r="F177" s="15">
        <v>59.55</v>
      </c>
      <c r="G177" s="43">
        <v>101.26</v>
      </c>
      <c r="H177" s="43">
        <f t="shared" si="38"/>
        <v>20.252000000000002</v>
      </c>
      <c r="I177" s="44">
        <f t="shared" si="39"/>
        <v>121.512</v>
      </c>
      <c r="J177" s="43">
        <v>20</v>
      </c>
      <c r="K177" s="43">
        <f t="shared" si="40"/>
        <v>41.710000000000008</v>
      </c>
      <c r="L177" s="43">
        <f t="shared" si="41"/>
        <v>61.962000000000003</v>
      </c>
      <c r="M177" s="43">
        <v>63.86</v>
      </c>
      <c r="N177" s="47"/>
      <c r="O177" s="45">
        <f t="shared" si="37"/>
        <v>63.86</v>
      </c>
      <c r="P177" s="46">
        <f t="shared" si="43"/>
        <v>431.05500000000001</v>
      </c>
    </row>
    <row r="178" spans="1:18" s="2" customFormat="1" ht="15" customHeight="1" x14ac:dyDescent="0.2">
      <c r="A178" s="12">
        <f t="shared" si="42"/>
        <v>175</v>
      </c>
      <c r="B178" s="13"/>
      <c r="C178" s="13"/>
      <c r="D178" s="13" t="s">
        <v>123</v>
      </c>
      <c r="E178" s="14">
        <v>1</v>
      </c>
      <c r="F178" s="15">
        <v>25.64</v>
      </c>
      <c r="G178" s="43">
        <v>44.52</v>
      </c>
      <c r="H178" s="43">
        <f t="shared" si="38"/>
        <v>8.9040000000000017</v>
      </c>
      <c r="I178" s="44">
        <f t="shared" si="39"/>
        <v>53.424000000000007</v>
      </c>
      <c r="J178" s="43">
        <v>20</v>
      </c>
      <c r="K178" s="43">
        <f t="shared" si="40"/>
        <v>18.880000000000003</v>
      </c>
      <c r="L178" s="43">
        <f t="shared" si="41"/>
        <v>27.784000000000006</v>
      </c>
      <c r="M178" s="43">
        <v>21.94</v>
      </c>
      <c r="N178" s="43"/>
      <c r="O178" s="45">
        <f t="shared" si="37"/>
        <v>21.94</v>
      </c>
      <c r="P178" s="46">
        <f t="shared" si="43"/>
        <v>148.09500000000003</v>
      </c>
      <c r="Q178"/>
      <c r="R178"/>
    </row>
    <row r="179" spans="1:18" s="2" customFormat="1" ht="15" customHeight="1" x14ac:dyDescent="0.2">
      <c r="A179" s="12">
        <f t="shared" si="42"/>
        <v>176</v>
      </c>
      <c r="B179" s="13"/>
      <c r="C179" s="13"/>
      <c r="D179" s="13" t="s">
        <v>124</v>
      </c>
      <c r="E179" s="14">
        <v>7</v>
      </c>
      <c r="F179" s="15">
        <v>33.380000000000003</v>
      </c>
      <c r="G179" s="43">
        <v>59.02</v>
      </c>
      <c r="H179" s="43">
        <f t="shared" si="38"/>
        <v>11.804000000000002</v>
      </c>
      <c r="I179" s="44">
        <f t="shared" si="39"/>
        <v>70.824000000000012</v>
      </c>
      <c r="J179" s="43">
        <v>20</v>
      </c>
      <c r="K179" s="43">
        <f t="shared" si="40"/>
        <v>25.64</v>
      </c>
      <c r="L179" s="43">
        <f t="shared" si="41"/>
        <v>37.44400000000001</v>
      </c>
      <c r="M179" s="43">
        <v>38.880000000000003</v>
      </c>
      <c r="N179" s="43"/>
      <c r="O179" s="45">
        <f t="shared" si="37"/>
        <v>38.880000000000003</v>
      </c>
      <c r="P179" s="46">
        <f t="shared" si="43"/>
        <v>262.44000000000005</v>
      </c>
      <c r="Q179"/>
      <c r="R179"/>
    </row>
    <row r="180" spans="1:18" s="2" customFormat="1" ht="15" customHeight="1" x14ac:dyDescent="0.2">
      <c r="A180" s="12">
        <f t="shared" si="42"/>
        <v>177</v>
      </c>
      <c r="B180" s="13"/>
      <c r="C180" s="13"/>
      <c r="D180" s="13" t="s">
        <v>125</v>
      </c>
      <c r="E180" s="14">
        <v>18</v>
      </c>
      <c r="F180" s="15">
        <v>66.099999999999994</v>
      </c>
      <c r="G180" s="43">
        <v>94.55</v>
      </c>
      <c r="H180" s="43">
        <f t="shared" si="38"/>
        <v>18.91</v>
      </c>
      <c r="I180" s="44">
        <f t="shared" si="39"/>
        <v>113.46</v>
      </c>
      <c r="J180" s="43">
        <v>20</v>
      </c>
      <c r="K180" s="43">
        <f t="shared" si="40"/>
        <v>28.450000000000003</v>
      </c>
      <c r="L180" s="43">
        <f t="shared" si="41"/>
        <v>47.36</v>
      </c>
      <c r="M180" s="43">
        <v>66.27</v>
      </c>
      <c r="N180" s="43">
        <v>6.38</v>
      </c>
      <c r="O180" s="45">
        <f t="shared" si="37"/>
        <v>72.649999999999991</v>
      </c>
      <c r="P180" s="46">
        <f t="shared" si="43"/>
        <v>490.38749999999999</v>
      </c>
      <c r="Q180"/>
      <c r="R180"/>
    </row>
    <row r="181" spans="1:18" s="2" customFormat="1" ht="15" customHeight="1" x14ac:dyDescent="0.2">
      <c r="A181" s="12">
        <f t="shared" si="42"/>
        <v>178</v>
      </c>
      <c r="B181" s="13"/>
      <c r="C181" s="13"/>
      <c r="D181" s="13" t="s">
        <v>151</v>
      </c>
      <c r="E181" s="14">
        <v>8</v>
      </c>
      <c r="F181" s="15">
        <v>65.41</v>
      </c>
      <c r="G181" s="43">
        <v>94.55</v>
      </c>
      <c r="H181" s="43">
        <f t="shared" si="38"/>
        <v>18.91</v>
      </c>
      <c r="I181" s="44">
        <f t="shared" si="39"/>
        <v>113.46</v>
      </c>
      <c r="J181" s="43">
        <v>20</v>
      </c>
      <c r="K181" s="43">
        <f t="shared" si="40"/>
        <v>29.14</v>
      </c>
      <c r="L181" s="43">
        <f t="shared" si="41"/>
        <v>48.05</v>
      </c>
      <c r="M181" s="43">
        <v>66.27</v>
      </c>
      <c r="N181" s="43">
        <v>6.38</v>
      </c>
      <c r="O181" s="45">
        <f t="shared" si="37"/>
        <v>72.649999999999991</v>
      </c>
      <c r="P181" s="66">
        <f t="shared" si="43"/>
        <v>490.38749999999999</v>
      </c>
    </row>
    <row r="182" spans="1:18" s="2" customFormat="1" ht="15" customHeight="1" x14ac:dyDescent="0.2">
      <c r="A182" s="12">
        <f t="shared" si="42"/>
        <v>179</v>
      </c>
      <c r="B182" s="13"/>
      <c r="C182" s="13"/>
      <c r="D182" s="13" t="s">
        <v>152</v>
      </c>
      <c r="E182" s="14">
        <v>1</v>
      </c>
      <c r="F182" s="15">
        <v>62.83</v>
      </c>
      <c r="G182" s="43">
        <v>95.1</v>
      </c>
      <c r="H182" s="43">
        <f t="shared" si="38"/>
        <v>19.02</v>
      </c>
      <c r="I182" s="44">
        <f t="shared" si="39"/>
        <v>114.11999999999999</v>
      </c>
      <c r="J182" s="43">
        <v>20</v>
      </c>
      <c r="K182" s="43">
        <f t="shared" si="40"/>
        <v>32.269999999999996</v>
      </c>
      <c r="L182" s="43">
        <f t="shared" si="41"/>
        <v>51.289999999999992</v>
      </c>
      <c r="M182" s="43">
        <v>64.67</v>
      </c>
      <c r="N182" s="43">
        <v>6.38</v>
      </c>
      <c r="O182" s="45">
        <f t="shared" si="37"/>
        <v>71.05</v>
      </c>
      <c r="P182" s="47">
        <f t="shared" si="43"/>
        <v>479.58750000000003</v>
      </c>
    </row>
    <row r="183" spans="1:18" s="2" customFormat="1" ht="15" customHeight="1" x14ac:dyDescent="0.2">
      <c r="A183" s="12">
        <f t="shared" si="42"/>
        <v>180</v>
      </c>
      <c r="B183" s="13"/>
      <c r="C183" s="13"/>
      <c r="D183" s="13" t="s">
        <v>126</v>
      </c>
      <c r="E183" s="14">
        <v>4</v>
      </c>
      <c r="F183" s="15">
        <v>85.36</v>
      </c>
      <c r="G183" s="43">
        <v>110.62</v>
      </c>
      <c r="H183" s="43">
        <f t="shared" si="38"/>
        <v>22.124000000000002</v>
      </c>
      <c r="I183" s="44">
        <f t="shared" si="39"/>
        <v>132.744</v>
      </c>
      <c r="J183" s="43">
        <v>20</v>
      </c>
      <c r="K183" s="43">
        <f t="shared" si="40"/>
        <v>25.260000000000005</v>
      </c>
      <c r="L183" s="43">
        <f t="shared" si="41"/>
        <v>47.384</v>
      </c>
      <c r="M183" s="43">
        <v>76.989999999999995</v>
      </c>
      <c r="N183" s="43">
        <v>3.12</v>
      </c>
      <c r="O183" s="45">
        <f t="shared" si="37"/>
        <v>80.11</v>
      </c>
      <c r="P183" s="47">
        <f t="shared" si="43"/>
        <v>540.74249999999995</v>
      </c>
      <c r="Q183"/>
      <c r="R183"/>
    </row>
    <row r="184" spans="1:18" s="2" customFormat="1" ht="15" customHeight="1" x14ac:dyDescent="0.2">
      <c r="A184" s="12">
        <f t="shared" si="42"/>
        <v>181</v>
      </c>
      <c r="B184" s="8"/>
      <c r="C184" s="8"/>
      <c r="D184" s="8" t="s">
        <v>172</v>
      </c>
      <c r="E184" s="9">
        <v>17</v>
      </c>
      <c r="F184" s="15">
        <v>26.21</v>
      </c>
      <c r="G184" s="47">
        <v>34.58</v>
      </c>
      <c r="H184" s="43">
        <f t="shared" si="38"/>
        <v>6.9160000000000004</v>
      </c>
      <c r="I184" s="44">
        <f t="shared" si="39"/>
        <v>41.495999999999995</v>
      </c>
      <c r="J184" s="43">
        <v>20</v>
      </c>
      <c r="K184" s="43">
        <f t="shared" si="40"/>
        <v>8.3699999999999974</v>
      </c>
      <c r="L184" s="43">
        <f t="shared" si="41"/>
        <v>15.285999999999994</v>
      </c>
      <c r="M184" s="43">
        <v>20.65</v>
      </c>
      <c r="N184" s="43"/>
      <c r="O184" s="45">
        <f t="shared" si="37"/>
        <v>20.65</v>
      </c>
      <c r="P184" s="47">
        <f t="shared" si="43"/>
        <v>139.38750000000002</v>
      </c>
    </row>
    <row r="185" spans="1:18" s="2" customFormat="1" ht="15" customHeight="1" x14ac:dyDescent="0.2">
      <c r="A185" s="12">
        <f t="shared" si="42"/>
        <v>182</v>
      </c>
      <c r="B185" s="13"/>
      <c r="C185" s="13"/>
      <c r="D185" s="13" t="s">
        <v>153</v>
      </c>
      <c r="E185" s="14">
        <v>4</v>
      </c>
      <c r="F185" s="15">
        <v>37.479999999999997</v>
      </c>
      <c r="G185" s="43">
        <v>49.37</v>
      </c>
      <c r="H185" s="43">
        <f t="shared" si="38"/>
        <v>9.8740000000000006</v>
      </c>
      <c r="I185" s="44">
        <f t="shared" si="39"/>
        <v>59.244</v>
      </c>
      <c r="J185" s="43">
        <v>20</v>
      </c>
      <c r="K185" s="43">
        <f t="shared" si="40"/>
        <v>11.89</v>
      </c>
      <c r="L185" s="43">
        <f t="shared" si="41"/>
        <v>21.764000000000003</v>
      </c>
      <c r="M185" s="43">
        <v>28.28</v>
      </c>
      <c r="N185" s="43">
        <v>4.1399999999999997</v>
      </c>
      <c r="O185" s="45">
        <f t="shared" si="37"/>
        <v>32.42</v>
      </c>
      <c r="P185" s="47">
        <f t="shared" si="43"/>
        <v>218.83500000000004</v>
      </c>
    </row>
    <row r="186" spans="1:18" s="2" customFormat="1" ht="15" customHeight="1" x14ac:dyDescent="0.2">
      <c r="A186" s="12">
        <f t="shared" si="42"/>
        <v>183</v>
      </c>
      <c r="B186" s="13"/>
      <c r="C186" s="13"/>
      <c r="D186" s="13" t="s">
        <v>154</v>
      </c>
      <c r="E186" s="14">
        <v>12</v>
      </c>
      <c r="F186" s="15">
        <v>73.09</v>
      </c>
      <c r="G186" s="43">
        <v>96.62</v>
      </c>
      <c r="H186" s="43">
        <f t="shared" si="38"/>
        <v>19.324000000000002</v>
      </c>
      <c r="I186" s="44">
        <f t="shared" si="39"/>
        <v>115.944</v>
      </c>
      <c r="J186" s="43">
        <v>20</v>
      </c>
      <c r="K186" s="43">
        <f t="shared" si="40"/>
        <v>23.53</v>
      </c>
      <c r="L186" s="43">
        <f t="shared" si="41"/>
        <v>42.853999999999999</v>
      </c>
      <c r="M186" s="43">
        <v>63.74</v>
      </c>
      <c r="N186" s="43">
        <v>4.1399999999999997</v>
      </c>
      <c r="O186" s="45">
        <f t="shared" si="37"/>
        <v>67.88</v>
      </c>
      <c r="P186" s="47">
        <f t="shared" si="43"/>
        <v>458.19</v>
      </c>
    </row>
    <row r="187" spans="1:18" s="2" customFormat="1" ht="15" customHeight="1" x14ac:dyDescent="0.2">
      <c r="A187" s="12">
        <f t="shared" si="42"/>
        <v>184</v>
      </c>
      <c r="B187" s="13"/>
      <c r="C187" s="13"/>
      <c r="D187" s="13" t="s">
        <v>146</v>
      </c>
      <c r="E187" s="14">
        <v>3</v>
      </c>
      <c r="F187" s="15">
        <v>27.02</v>
      </c>
      <c r="G187" s="48">
        <v>133.65</v>
      </c>
      <c r="H187" s="43">
        <f t="shared" si="38"/>
        <v>26.730000000000004</v>
      </c>
      <c r="I187" s="44">
        <f t="shared" si="39"/>
        <v>160.38</v>
      </c>
      <c r="J187" s="43">
        <v>20</v>
      </c>
      <c r="K187" s="43">
        <f t="shared" si="40"/>
        <v>106.63000000000001</v>
      </c>
      <c r="L187" s="43">
        <f t="shared" si="41"/>
        <v>133.35999999999999</v>
      </c>
      <c r="M187" s="43">
        <v>39.6</v>
      </c>
      <c r="N187" s="43">
        <v>0</v>
      </c>
      <c r="O187" s="45">
        <f t="shared" si="37"/>
        <v>39.6</v>
      </c>
      <c r="P187" s="47">
        <f t="shared" si="43"/>
        <v>267.3</v>
      </c>
    </row>
    <row r="188" spans="1:18" s="2" customFormat="1" ht="15" customHeight="1" x14ac:dyDescent="0.2">
      <c r="A188" s="12">
        <f t="shared" si="42"/>
        <v>185</v>
      </c>
      <c r="B188" s="13"/>
      <c r="C188" s="13"/>
      <c r="D188" s="64" t="s">
        <v>201</v>
      </c>
      <c r="E188" s="14">
        <v>3</v>
      </c>
      <c r="F188" s="15">
        <v>26.16</v>
      </c>
      <c r="G188" s="48">
        <v>240.98</v>
      </c>
      <c r="H188" s="43">
        <f t="shared" si="38"/>
        <v>48.195999999999998</v>
      </c>
      <c r="I188" s="44">
        <f t="shared" si="39"/>
        <v>289.17599999999999</v>
      </c>
      <c r="J188" s="43">
        <v>20</v>
      </c>
      <c r="K188" s="43">
        <f t="shared" si="40"/>
        <v>214.82</v>
      </c>
      <c r="L188" s="43">
        <f t="shared" si="41"/>
        <v>263.01599999999996</v>
      </c>
      <c r="M188" s="43">
        <v>67.400000000000006</v>
      </c>
      <c r="N188" s="43">
        <v>4</v>
      </c>
      <c r="O188" s="45">
        <f t="shared" si="37"/>
        <v>71.400000000000006</v>
      </c>
      <c r="P188" s="47">
        <f t="shared" si="43"/>
        <v>481.9500000000001</v>
      </c>
      <c r="Q188"/>
      <c r="R188"/>
    </row>
    <row r="189" spans="1:18" s="2" customFormat="1" ht="15" customHeight="1" x14ac:dyDescent="0.2">
      <c r="A189" s="12">
        <f t="shared" si="42"/>
        <v>186</v>
      </c>
      <c r="B189" s="13"/>
      <c r="C189" s="13"/>
      <c r="D189" s="13" t="s">
        <v>128</v>
      </c>
      <c r="E189" s="14">
        <v>1</v>
      </c>
      <c r="F189" s="15">
        <v>70.16</v>
      </c>
      <c r="G189" s="43">
        <v>114.56</v>
      </c>
      <c r="H189" s="43">
        <f t="shared" si="38"/>
        <v>22.912000000000003</v>
      </c>
      <c r="I189" s="44">
        <f t="shared" si="39"/>
        <v>137.47200000000001</v>
      </c>
      <c r="J189" s="43">
        <v>20</v>
      </c>
      <c r="K189" s="43">
        <f t="shared" si="40"/>
        <v>44.400000000000006</v>
      </c>
      <c r="L189" s="43">
        <f t="shared" si="41"/>
        <v>67.312000000000012</v>
      </c>
      <c r="M189" s="43">
        <v>76.83</v>
      </c>
      <c r="N189" s="43"/>
      <c r="O189" s="45">
        <f t="shared" si="37"/>
        <v>76.83</v>
      </c>
      <c r="P189" s="47">
        <f t="shared" si="43"/>
        <v>518.60249999999996</v>
      </c>
      <c r="Q189"/>
      <c r="R189"/>
    </row>
    <row r="190" spans="1:18" s="2" customFormat="1" ht="15" customHeight="1" x14ac:dyDescent="0.2">
      <c r="A190" s="12">
        <f t="shared" si="42"/>
        <v>187</v>
      </c>
      <c r="B190" s="13"/>
      <c r="C190" s="13"/>
      <c r="D190" s="13" t="s">
        <v>129</v>
      </c>
      <c r="E190" s="14">
        <v>15</v>
      </c>
      <c r="F190" s="15">
        <v>81.77</v>
      </c>
      <c r="G190" s="43">
        <v>97.99</v>
      </c>
      <c r="H190" s="43">
        <f t="shared" si="38"/>
        <v>19.597999999999999</v>
      </c>
      <c r="I190" s="44">
        <f t="shared" si="39"/>
        <v>117.58799999999999</v>
      </c>
      <c r="J190" s="43">
        <v>20</v>
      </c>
      <c r="K190" s="43">
        <f t="shared" si="40"/>
        <v>16.22</v>
      </c>
      <c r="L190" s="43">
        <f t="shared" si="41"/>
        <v>35.817999999999998</v>
      </c>
      <c r="M190" s="43">
        <v>65.47</v>
      </c>
      <c r="N190" s="43">
        <v>4.13</v>
      </c>
      <c r="O190" s="45">
        <f t="shared" si="37"/>
        <v>69.599999999999994</v>
      </c>
      <c r="P190" s="47">
        <f t="shared" si="43"/>
        <v>469.79999999999995</v>
      </c>
      <c r="Q190"/>
      <c r="R190"/>
    </row>
    <row r="191" spans="1:18" s="2" customFormat="1" ht="15" customHeight="1" x14ac:dyDescent="0.2">
      <c r="A191" s="12">
        <f t="shared" si="42"/>
        <v>188</v>
      </c>
      <c r="B191" s="13"/>
      <c r="C191" s="13"/>
      <c r="D191" s="13" t="s">
        <v>130</v>
      </c>
      <c r="E191" s="14">
        <v>78</v>
      </c>
      <c r="F191" s="15">
        <v>62.23</v>
      </c>
      <c r="G191" s="43">
        <v>97.84</v>
      </c>
      <c r="H191" s="43">
        <f t="shared" si="38"/>
        <v>19.568000000000001</v>
      </c>
      <c r="I191" s="44">
        <f t="shared" si="39"/>
        <v>117.408</v>
      </c>
      <c r="J191" s="43">
        <v>20</v>
      </c>
      <c r="K191" s="43">
        <f t="shared" si="40"/>
        <v>35.610000000000007</v>
      </c>
      <c r="L191" s="43">
        <f t="shared" si="41"/>
        <v>55.178000000000004</v>
      </c>
      <c r="M191" s="43">
        <v>64.86</v>
      </c>
      <c r="N191" s="43">
        <v>7.99</v>
      </c>
      <c r="O191" s="45">
        <f t="shared" si="37"/>
        <v>72.849999999999994</v>
      </c>
      <c r="P191" s="47">
        <f t="shared" si="43"/>
        <v>491.73749999999995</v>
      </c>
      <c r="Q191"/>
      <c r="R191"/>
    </row>
    <row r="192" spans="1:18" s="2" customFormat="1" ht="15" customHeight="1" x14ac:dyDescent="0.2">
      <c r="A192" s="12">
        <f t="shared" si="42"/>
        <v>189</v>
      </c>
      <c r="B192" s="13"/>
      <c r="C192" s="13"/>
      <c r="D192" s="13" t="s">
        <v>131</v>
      </c>
      <c r="E192" s="14">
        <v>7</v>
      </c>
      <c r="F192" s="15">
        <v>65.989999999999995</v>
      </c>
      <c r="G192" s="43">
        <v>97.84</v>
      </c>
      <c r="H192" s="43">
        <f t="shared" si="38"/>
        <v>19.568000000000001</v>
      </c>
      <c r="I192" s="44">
        <f t="shared" si="39"/>
        <v>117.408</v>
      </c>
      <c r="J192" s="43">
        <v>20</v>
      </c>
      <c r="K192" s="43">
        <f t="shared" si="40"/>
        <v>31.850000000000009</v>
      </c>
      <c r="L192" s="43">
        <f t="shared" si="41"/>
        <v>51.418000000000006</v>
      </c>
      <c r="M192" s="43">
        <v>64.86</v>
      </c>
      <c r="N192" s="43">
        <v>7.99</v>
      </c>
      <c r="O192" s="45">
        <f t="shared" si="37"/>
        <v>72.849999999999994</v>
      </c>
      <c r="P192" s="47">
        <f t="shared" si="43"/>
        <v>491.73749999999995</v>
      </c>
      <c r="Q192"/>
      <c r="R192"/>
    </row>
    <row r="193" spans="1:16" s="2" customFormat="1" ht="15" customHeight="1" x14ac:dyDescent="0.2">
      <c r="A193" s="10"/>
      <c r="B193" s="16"/>
      <c r="C193" s="16"/>
      <c r="D193" s="16"/>
      <c r="E193" s="16"/>
      <c r="F193" s="17">
        <f>SUM(F4:F192)</f>
        <v>10003.789999999995</v>
      </c>
      <c r="G193" s="17">
        <f>SUM(G4:G192)</f>
        <v>14631.239999999996</v>
      </c>
      <c r="H193" s="17">
        <f>SUM(H4:H192)</f>
        <v>2926.2479999999996</v>
      </c>
      <c r="I193" s="17">
        <f>SUM(I4:I192)</f>
        <v>17557.487999999998</v>
      </c>
      <c r="J193" s="17"/>
      <c r="K193" s="17">
        <f t="shared" ref="K193:P193" si="44">SUM(K4:K192)</f>
        <v>4627.45</v>
      </c>
      <c r="L193" s="17">
        <f t="shared" si="44"/>
        <v>7553.6980000000003</v>
      </c>
      <c r="M193" s="17">
        <f t="shared" si="44"/>
        <v>9163.190000000006</v>
      </c>
      <c r="N193" s="17">
        <f t="shared" si="44"/>
        <v>491.20999999999987</v>
      </c>
      <c r="O193" s="65">
        <f t="shared" si="44"/>
        <v>9654.4</v>
      </c>
      <c r="P193" s="17">
        <f t="shared" si="44"/>
        <v>65167.200000000004</v>
      </c>
    </row>
    <row r="194" spans="1:16" s="2" customFormat="1" ht="15" customHeight="1" x14ac:dyDescent="0.2">
      <c r="A194" s="10"/>
      <c r="B194" s="16"/>
      <c r="C194" s="24"/>
      <c r="D194" s="23" t="s">
        <v>176</v>
      </c>
      <c r="E194" s="16"/>
      <c r="F194" s="18"/>
      <c r="G194" s="18"/>
      <c r="H194" s="18"/>
      <c r="I194" s="18"/>
      <c r="J194" s="18"/>
      <c r="K194" s="18"/>
      <c r="L194" s="18"/>
      <c r="M194" s="51"/>
      <c r="N194" s="51"/>
      <c r="O194" s="51"/>
      <c r="P194" s="52"/>
    </row>
    <row r="195" spans="1:16" ht="15.6" customHeight="1" x14ac:dyDescent="0.2">
      <c r="A195" s="12">
        <v>1</v>
      </c>
      <c r="B195" s="8"/>
      <c r="C195" s="8"/>
      <c r="D195" s="8" t="s">
        <v>20</v>
      </c>
      <c r="E195" s="9">
        <v>36</v>
      </c>
      <c r="F195" s="15">
        <v>37.4</v>
      </c>
      <c r="G195" s="43">
        <f t="shared" ref="G195:I212" si="45">P195/2</f>
        <v>148.5</v>
      </c>
      <c r="H195" s="43"/>
      <c r="I195" s="43">
        <f>P195/2</f>
        <v>148.5</v>
      </c>
      <c r="J195" s="43">
        <v>20</v>
      </c>
      <c r="K195" s="43">
        <f t="shared" ref="K195" si="46">G195-F195</f>
        <v>111.1</v>
      </c>
      <c r="L195" s="43">
        <f t="shared" ref="L195" si="47">I195-F195</f>
        <v>111.1</v>
      </c>
      <c r="M195" s="43">
        <v>44</v>
      </c>
      <c r="N195" s="47"/>
      <c r="O195" s="45">
        <f t="shared" ref="O195" si="48">M195+N195</f>
        <v>44</v>
      </c>
      <c r="P195" s="47">
        <f t="shared" ref="P195" si="49">O195*1620*5%/12</f>
        <v>297</v>
      </c>
    </row>
    <row r="196" spans="1:16" ht="15.6" customHeight="1" x14ac:dyDescent="0.2">
      <c r="A196" s="12">
        <v>2</v>
      </c>
      <c r="B196" s="8"/>
      <c r="C196" s="8"/>
      <c r="D196" s="8" t="s">
        <v>178</v>
      </c>
      <c r="E196" s="9">
        <v>14</v>
      </c>
      <c r="F196" s="15">
        <v>75.02</v>
      </c>
      <c r="G196" s="43">
        <f t="shared" si="45"/>
        <v>174.69000000000003</v>
      </c>
      <c r="H196" s="43"/>
      <c r="I196" s="43">
        <f t="shared" ref="I196:I212" si="50">P196/2</f>
        <v>174.69000000000003</v>
      </c>
      <c r="J196" s="43">
        <v>20</v>
      </c>
      <c r="K196" s="43">
        <f t="shared" ref="K196:K212" si="51">G196-F196</f>
        <v>99.67000000000003</v>
      </c>
      <c r="L196" s="43">
        <f t="shared" ref="L196:L212" si="52">I196-F196</f>
        <v>99.67000000000003</v>
      </c>
      <c r="M196" s="43">
        <v>50.07</v>
      </c>
      <c r="N196" s="47">
        <v>1.69</v>
      </c>
      <c r="O196" s="45">
        <f t="shared" ref="O196:O212" si="53">M196+N196</f>
        <v>51.76</v>
      </c>
      <c r="P196" s="47">
        <f t="shared" ref="P196:P212" si="54">O196*1620*5%/12</f>
        <v>349.38000000000005</v>
      </c>
    </row>
    <row r="197" spans="1:16" ht="15.6" customHeight="1" x14ac:dyDescent="0.2">
      <c r="A197" s="12">
        <f>A196+1</f>
        <v>3</v>
      </c>
      <c r="B197" s="8"/>
      <c r="C197" s="8"/>
      <c r="D197" s="8" t="s">
        <v>179</v>
      </c>
      <c r="E197" s="9">
        <v>5</v>
      </c>
      <c r="F197" s="15">
        <v>35.47</v>
      </c>
      <c r="G197" s="43">
        <f t="shared" si="45"/>
        <v>239.49</v>
      </c>
      <c r="H197" s="43"/>
      <c r="I197" s="43">
        <f t="shared" si="50"/>
        <v>239.49</v>
      </c>
      <c r="J197" s="43">
        <v>20</v>
      </c>
      <c r="K197" s="43">
        <f t="shared" si="51"/>
        <v>204.02</v>
      </c>
      <c r="L197" s="43">
        <f t="shared" si="52"/>
        <v>204.02</v>
      </c>
      <c r="M197" s="43">
        <v>70.959999999999994</v>
      </c>
      <c r="N197" s="47"/>
      <c r="O197" s="45">
        <f t="shared" si="53"/>
        <v>70.959999999999994</v>
      </c>
      <c r="P197" s="47">
        <f t="shared" si="54"/>
        <v>478.98</v>
      </c>
    </row>
    <row r="198" spans="1:16" ht="15.6" customHeight="1" x14ac:dyDescent="0.2">
      <c r="A198" s="12">
        <v>4</v>
      </c>
      <c r="B198" s="13"/>
      <c r="C198" s="13"/>
      <c r="D198" s="13" t="s">
        <v>179</v>
      </c>
      <c r="E198" s="14">
        <v>4</v>
      </c>
      <c r="F198" s="15">
        <v>27.09</v>
      </c>
      <c r="G198" s="43">
        <f t="shared" si="45"/>
        <v>168.75</v>
      </c>
      <c r="H198" s="43"/>
      <c r="I198" s="43">
        <f t="shared" si="50"/>
        <v>168.75</v>
      </c>
      <c r="J198" s="43">
        <v>20</v>
      </c>
      <c r="K198" s="43">
        <f t="shared" si="51"/>
        <v>141.66</v>
      </c>
      <c r="L198" s="43">
        <f t="shared" si="52"/>
        <v>141.66</v>
      </c>
      <c r="M198" s="47">
        <v>50</v>
      </c>
      <c r="N198" s="47"/>
      <c r="O198" s="45">
        <f t="shared" si="53"/>
        <v>50</v>
      </c>
      <c r="P198" s="47">
        <f t="shared" si="54"/>
        <v>337.5</v>
      </c>
    </row>
    <row r="199" spans="1:16" ht="15.6" customHeight="1" x14ac:dyDescent="0.2">
      <c r="A199" s="12">
        <f>A198+1</f>
        <v>5</v>
      </c>
      <c r="B199" s="8"/>
      <c r="C199" s="8"/>
      <c r="D199" s="8" t="s">
        <v>180</v>
      </c>
      <c r="E199" s="9">
        <v>15</v>
      </c>
      <c r="F199" s="15">
        <v>26.79</v>
      </c>
      <c r="G199" s="43">
        <f t="shared" si="45"/>
        <v>178.875</v>
      </c>
      <c r="H199" s="43"/>
      <c r="I199" s="43">
        <f t="shared" si="50"/>
        <v>178.875</v>
      </c>
      <c r="J199" s="43">
        <v>20</v>
      </c>
      <c r="K199" s="43">
        <f t="shared" si="51"/>
        <v>152.08500000000001</v>
      </c>
      <c r="L199" s="43">
        <f t="shared" si="52"/>
        <v>152.08500000000001</v>
      </c>
      <c r="M199" s="43">
        <v>53</v>
      </c>
      <c r="N199" s="47"/>
      <c r="O199" s="45">
        <f t="shared" si="53"/>
        <v>53</v>
      </c>
      <c r="P199" s="47">
        <f t="shared" si="54"/>
        <v>357.75</v>
      </c>
    </row>
    <row r="200" spans="1:16" ht="15.6" customHeight="1" x14ac:dyDescent="0.2">
      <c r="A200" s="12">
        <f>A199+1</f>
        <v>6</v>
      </c>
      <c r="B200" s="8"/>
      <c r="C200" s="8"/>
      <c r="D200" s="8" t="s">
        <v>181</v>
      </c>
      <c r="E200" s="9">
        <v>3</v>
      </c>
      <c r="F200" s="15">
        <v>32.39</v>
      </c>
      <c r="G200" s="43">
        <f t="shared" si="45"/>
        <v>103.61250000000001</v>
      </c>
      <c r="H200" s="43"/>
      <c r="I200" s="43">
        <f t="shared" si="50"/>
        <v>103.61250000000001</v>
      </c>
      <c r="J200" s="43">
        <v>20</v>
      </c>
      <c r="K200" s="43">
        <f t="shared" si="51"/>
        <v>71.222500000000011</v>
      </c>
      <c r="L200" s="43">
        <f t="shared" si="52"/>
        <v>71.222500000000011</v>
      </c>
      <c r="M200" s="43">
        <v>30.7</v>
      </c>
      <c r="N200" s="47"/>
      <c r="O200" s="45">
        <f t="shared" si="53"/>
        <v>30.7</v>
      </c>
      <c r="P200" s="47">
        <f t="shared" si="54"/>
        <v>207.22500000000002</v>
      </c>
    </row>
    <row r="201" spans="1:16" ht="15.6" customHeight="1" x14ac:dyDescent="0.2">
      <c r="A201" s="12">
        <v>7</v>
      </c>
      <c r="B201" s="8"/>
      <c r="C201" s="8"/>
      <c r="D201" s="8" t="s">
        <v>53</v>
      </c>
      <c r="E201" s="9">
        <v>42</v>
      </c>
      <c r="F201" s="15">
        <v>15.59</v>
      </c>
      <c r="G201" s="43">
        <f t="shared" si="45"/>
        <v>97.03125</v>
      </c>
      <c r="H201" s="43"/>
      <c r="I201" s="43">
        <f t="shared" si="50"/>
        <v>97.03125</v>
      </c>
      <c r="J201" s="43">
        <v>20</v>
      </c>
      <c r="K201" s="43">
        <f t="shared" si="51"/>
        <v>81.441249999999997</v>
      </c>
      <c r="L201" s="43">
        <f t="shared" si="52"/>
        <v>81.441249999999997</v>
      </c>
      <c r="M201" s="43">
        <v>28.75</v>
      </c>
      <c r="N201" s="47"/>
      <c r="O201" s="45">
        <f t="shared" si="53"/>
        <v>28.75</v>
      </c>
      <c r="P201" s="47">
        <f t="shared" si="54"/>
        <v>194.0625</v>
      </c>
    </row>
    <row r="202" spans="1:16" ht="15.6" customHeight="1" x14ac:dyDescent="0.2">
      <c r="A202" s="12">
        <v>8</v>
      </c>
      <c r="B202" s="13"/>
      <c r="C202" s="13"/>
      <c r="D202" s="13" t="s">
        <v>193</v>
      </c>
      <c r="E202" s="14">
        <v>1</v>
      </c>
      <c r="F202" s="15">
        <v>30.61</v>
      </c>
      <c r="G202" s="43">
        <f t="shared" si="45"/>
        <v>130.24125000000001</v>
      </c>
      <c r="H202" s="43"/>
      <c r="I202" s="43">
        <f t="shared" si="50"/>
        <v>130.24125000000001</v>
      </c>
      <c r="J202" s="43">
        <v>20</v>
      </c>
      <c r="K202" s="43">
        <f t="shared" si="51"/>
        <v>99.631250000000009</v>
      </c>
      <c r="L202" s="43">
        <f t="shared" si="52"/>
        <v>99.631250000000009</v>
      </c>
      <c r="M202" s="43">
        <v>38.590000000000003</v>
      </c>
      <c r="N202" s="47"/>
      <c r="O202" s="45">
        <f t="shared" si="53"/>
        <v>38.590000000000003</v>
      </c>
      <c r="P202" s="47">
        <f t="shared" si="54"/>
        <v>260.48250000000002</v>
      </c>
    </row>
    <row r="203" spans="1:16" ht="15.6" customHeight="1" x14ac:dyDescent="0.2">
      <c r="A203" s="12">
        <v>9</v>
      </c>
      <c r="B203" s="8"/>
      <c r="C203" s="8"/>
      <c r="D203" s="8" t="s">
        <v>185</v>
      </c>
      <c r="E203" s="9">
        <v>18</v>
      </c>
      <c r="F203" s="15">
        <v>62.95</v>
      </c>
      <c r="G203" s="43">
        <f t="shared" si="45"/>
        <v>207.76500000000001</v>
      </c>
      <c r="H203" s="43"/>
      <c r="I203" s="43">
        <f t="shared" si="50"/>
        <v>207.76500000000001</v>
      </c>
      <c r="J203" s="43">
        <v>20</v>
      </c>
      <c r="K203" s="43">
        <f t="shared" si="51"/>
        <v>144.815</v>
      </c>
      <c r="L203" s="43">
        <f t="shared" si="52"/>
        <v>144.815</v>
      </c>
      <c r="M203" s="47">
        <v>54.02</v>
      </c>
      <c r="N203" s="47">
        <v>7.54</v>
      </c>
      <c r="O203" s="45">
        <f t="shared" si="53"/>
        <v>61.56</v>
      </c>
      <c r="P203" s="47">
        <f t="shared" si="54"/>
        <v>415.53000000000003</v>
      </c>
    </row>
    <row r="204" spans="1:16" ht="15.6" customHeight="1" x14ac:dyDescent="0.2">
      <c r="A204" s="12">
        <v>10</v>
      </c>
      <c r="B204" s="8"/>
      <c r="C204" s="8"/>
      <c r="D204" s="8" t="s">
        <v>186</v>
      </c>
      <c r="E204" s="9">
        <v>1</v>
      </c>
      <c r="F204" s="15">
        <v>43.99</v>
      </c>
      <c r="G204" s="43">
        <f t="shared" si="45"/>
        <v>182.89125000000001</v>
      </c>
      <c r="H204" s="43"/>
      <c r="I204" s="43">
        <f t="shared" si="50"/>
        <v>182.89125000000001</v>
      </c>
      <c r="J204" s="43">
        <v>20</v>
      </c>
      <c r="K204" s="43">
        <f t="shared" si="51"/>
        <v>138.90125</v>
      </c>
      <c r="L204" s="43">
        <f t="shared" si="52"/>
        <v>138.90125</v>
      </c>
      <c r="M204" s="47">
        <v>54.19</v>
      </c>
      <c r="N204" s="47"/>
      <c r="O204" s="45">
        <f t="shared" si="53"/>
        <v>54.19</v>
      </c>
      <c r="P204" s="47">
        <f t="shared" si="54"/>
        <v>365.78250000000003</v>
      </c>
    </row>
    <row r="205" spans="1:16" ht="15.6" customHeight="1" x14ac:dyDescent="0.2">
      <c r="A205" s="12">
        <v>11</v>
      </c>
      <c r="B205" s="8"/>
      <c r="C205" s="8"/>
      <c r="D205" s="8" t="s">
        <v>187</v>
      </c>
      <c r="E205" s="9">
        <v>1</v>
      </c>
      <c r="F205" s="15">
        <v>147.03</v>
      </c>
      <c r="G205" s="43">
        <f t="shared" si="45"/>
        <v>84.037500000000009</v>
      </c>
      <c r="H205" s="43"/>
      <c r="I205" s="43">
        <f t="shared" si="50"/>
        <v>84.037500000000009</v>
      </c>
      <c r="J205" s="43">
        <v>20</v>
      </c>
      <c r="K205" s="43">
        <f t="shared" si="51"/>
        <v>-62.992499999999993</v>
      </c>
      <c r="L205" s="43">
        <f t="shared" si="52"/>
        <v>-62.992499999999993</v>
      </c>
      <c r="M205" s="47">
        <v>24.9</v>
      </c>
      <c r="N205" s="47"/>
      <c r="O205" s="45">
        <f t="shared" si="53"/>
        <v>24.9</v>
      </c>
      <c r="P205" s="47">
        <f t="shared" si="54"/>
        <v>168.07500000000002</v>
      </c>
    </row>
    <row r="206" spans="1:16" ht="15.6" customHeight="1" x14ac:dyDescent="0.2">
      <c r="A206" s="12">
        <v>12</v>
      </c>
      <c r="B206" s="8"/>
      <c r="C206" s="8"/>
      <c r="D206" s="8" t="s">
        <v>187</v>
      </c>
      <c r="E206" s="9">
        <v>4</v>
      </c>
      <c r="F206" s="15">
        <v>90.53</v>
      </c>
      <c r="G206" s="43">
        <f t="shared" si="45"/>
        <v>106.92</v>
      </c>
      <c r="H206" s="43"/>
      <c r="I206" s="43">
        <f t="shared" si="50"/>
        <v>106.92</v>
      </c>
      <c r="J206" s="43">
        <v>20</v>
      </c>
      <c r="K206" s="43">
        <f t="shared" si="51"/>
        <v>16.39</v>
      </c>
      <c r="L206" s="43">
        <f t="shared" si="52"/>
        <v>16.39</v>
      </c>
      <c r="M206" s="47">
        <v>31.68</v>
      </c>
      <c r="N206" s="47"/>
      <c r="O206" s="45">
        <f t="shared" si="53"/>
        <v>31.68</v>
      </c>
      <c r="P206" s="47">
        <f t="shared" si="54"/>
        <v>213.84</v>
      </c>
    </row>
    <row r="207" spans="1:16" ht="15.6" customHeight="1" x14ac:dyDescent="0.2">
      <c r="A207" s="12">
        <f>A206+1</f>
        <v>13</v>
      </c>
      <c r="B207" s="8"/>
      <c r="C207" s="8"/>
      <c r="D207" s="8" t="s">
        <v>187</v>
      </c>
      <c r="E207" s="9">
        <v>3</v>
      </c>
      <c r="F207" s="15">
        <v>111.93</v>
      </c>
      <c r="G207" s="43">
        <f t="shared" si="45"/>
        <v>231.79500000000004</v>
      </c>
      <c r="H207" s="43"/>
      <c r="I207" s="43">
        <f t="shared" si="50"/>
        <v>231.79500000000004</v>
      </c>
      <c r="J207" s="43">
        <v>20</v>
      </c>
      <c r="K207" s="43">
        <f t="shared" si="51"/>
        <v>119.86500000000004</v>
      </c>
      <c r="L207" s="43">
        <f t="shared" si="52"/>
        <v>119.86500000000004</v>
      </c>
      <c r="M207" s="47">
        <v>68.680000000000007</v>
      </c>
      <c r="N207" s="47"/>
      <c r="O207" s="45">
        <f t="shared" si="53"/>
        <v>68.680000000000007</v>
      </c>
      <c r="P207" s="47">
        <f t="shared" si="54"/>
        <v>463.59000000000009</v>
      </c>
    </row>
    <row r="208" spans="1:16" ht="15.6" customHeight="1" x14ac:dyDescent="0.2">
      <c r="A208" s="12">
        <v>14</v>
      </c>
      <c r="B208" s="13"/>
      <c r="C208" s="13"/>
      <c r="D208" s="13" t="s">
        <v>194</v>
      </c>
      <c r="E208" s="14">
        <v>7</v>
      </c>
      <c r="F208" s="15">
        <v>37.89</v>
      </c>
      <c r="G208" s="43">
        <f t="shared" si="45"/>
        <v>124.40249999999999</v>
      </c>
      <c r="H208" s="43"/>
      <c r="I208" s="43">
        <f t="shared" si="50"/>
        <v>124.40249999999999</v>
      </c>
      <c r="J208" s="43">
        <v>20</v>
      </c>
      <c r="K208" s="43">
        <f t="shared" si="51"/>
        <v>86.512499999999989</v>
      </c>
      <c r="L208" s="43">
        <f t="shared" si="52"/>
        <v>86.512499999999989</v>
      </c>
      <c r="M208" s="43">
        <v>36.86</v>
      </c>
      <c r="N208" s="47"/>
      <c r="O208" s="45">
        <f t="shared" si="53"/>
        <v>36.86</v>
      </c>
      <c r="P208" s="47">
        <f t="shared" si="54"/>
        <v>248.80499999999998</v>
      </c>
    </row>
    <row r="209" spans="1:16" ht="15.6" customHeight="1" x14ac:dyDescent="0.2">
      <c r="A209" s="12">
        <v>15</v>
      </c>
      <c r="B209" s="8"/>
      <c r="C209" s="8"/>
      <c r="D209" s="8" t="s">
        <v>190</v>
      </c>
      <c r="E209" s="9">
        <v>2</v>
      </c>
      <c r="F209" s="15">
        <v>43.04</v>
      </c>
      <c r="G209" s="43">
        <f t="shared" si="45"/>
        <v>106.65000000000002</v>
      </c>
      <c r="H209" s="43"/>
      <c r="I209" s="43">
        <f t="shared" si="50"/>
        <v>106.65000000000002</v>
      </c>
      <c r="J209" s="43">
        <v>20</v>
      </c>
      <c r="K209" s="43">
        <f t="shared" si="51"/>
        <v>63.610000000000021</v>
      </c>
      <c r="L209" s="43">
        <f t="shared" si="52"/>
        <v>63.610000000000021</v>
      </c>
      <c r="M209" s="47">
        <v>31.6</v>
      </c>
      <c r="N209" s="47"/>
      <c r="O209" s="45">
        <f t="shared" si="53"/>
        <v>31.6</v>
      </c>
      <c r="P209" s="47">
        <f t="shared" si="54"/>
        <v>213.30000000000004</v>
      </c>
    </row>
    <row r="210" spans="1:16" ht="15.6" customHeight="1" x14ac:dyDescent="0.2">
      <c r="A210" s="12">
        <v>16</v>
      </c>
      <c r="B210" s="13"/>
      <c r="C210" s="13"/>
      <c r="D210" s="13" t="s">
        <v>191</v>
      </c>
      <c r="E210" s="14">
        <v>12</v>
      </c>
      <c r="F210" s="15">
        <v>64.349999999999994</v>
      </c>
      <c r="G210" s="43">
        <f t="shared" si="45"/>
        <v>198.6525</v>
      </c>
      <c r="H210" s="43"/>
      <c r="I210" s="43">
        <f t="shared" si="50"/>
        <v>198.6525</v>
      </c>
      <c r="J210" s="43">
        <v>20</v>
      </c>
      <c r="K210" s="43">
        <f t="shared" si="51"/>
        <v>134.30250000000001</v>
      </c>
      <c r="L210" s="43">
        <f t="shared" si="52"/>
        <v>134.30250000000001</v>
      </c>
      <c r="M210" s="47">
        <v>51.96</v>
      </c>
      <c r="N210" s="47">
        <v>6.9</v>
      </c>
      <c r="O210" s="45">
        <f t="shared" si="53"/>
        <v>58.86</v>
      </c>
      <c r="P210" s="47">
        <f t="shared" si="54"/>
        <v>397.30500000000001</v>
      </c>
    </row>
    <row r="211" spans="1:16" ht="15.6" customHeight="1" x14ac:dyDescent="0.2">
      <c r="A211" s="12">
        <v>17</v>
      </c>
      <c r="B211" s="8"/>
      <c r="C211" s="8"/>
      <c r="D211" s="8" t="s">
        <v>192</v>
      </c>
      <c r="E211" s="9">
        <v>1</v>
      </c>
      <c r="F211" s="15">
        <v>31.48</v>
      </c>
      <c r="G211" s="43">
        <f t="shared" si="45"/>
        <v>129.80250000000001</v>
      </c>
      <c r="H211" s="43"/>
      <c r="I211" s="43">
        <f t="shared" si="50"/>
        <v>129.80250000000001</v>
      </c>
      <c r="J211" s="43">
        <v>20</v>
      </c>
      <c r="K211" s="43">
        <f t="shared" si="51"/>
        <v>98.322500000000005</v>
      </c>
      <c r="L211" s="43">
        <f t="shared" si="52"/>
        <v>98.322500000000005</v>
      </c>
      <c r="M211" s="47">
        <v>38.46</v>
      </c>
      <c r="N211" s="47"/>
      <c r="O211" s="45">
        <f t="shared" si="53"/>
        <v>38.46</v>
      </c>
      <c r="P211" s="47">
        <f t="shared" si="54"/>
        <v>259.60500000000002</v>
      </c>
    </row>
    <row r="212" spans="1:16" ht="15.6" customHeight="1" x14ac:dyDescent="0.2">
      <c r="A212" s="12">
        <v>18</v>
      </c>
      <c r="B212" s="8"/>
      <c r="C212" s="8"/>
      <c r="D212" s="8" t="s">
        <v>127</v>
      </c>
      <c r="E212" s="9">
        <v>24</v>
      </c>
      <c r="F212" s="15">
        <v>47.04</v>
      </c>
      <c r="G212" s="43">
        <f t="shared" si="45"/>
        <v>157.51125000000002</v>
      </c>
      <c r="H212" s="43"/>
      <c r="I212" s="43">
        <f t="shared" si="50"/>
        <v>157.51125000000002</v>
      </c>
      <c r="J212" s="43">
        <v>20</v>
      </c>
      <c r="K212" s="43">
        <f t="shared" si="51"/>
        <v>110.47125000000003</v>
      </c>
      <c r="L212" s="43">
        <f t="shared" si="52"/>
        <v>110.47125000000003</v>
      </c>
      <c r="M212" s="43">
        <v>43.32</v>
      </c>
      <c r="N212" s="43">
        <v>3.35</v>
      </c>
      <c r="O212" s="47">
        <f t="shared" si="53"/>
        <v>46.67</v>
      </c>
      <c r="P212" s="47">
        <f t="shared" si="54"/>
        <v>315.02250000000004</v>
      </c>
    </row>
    <row r="213" spans="1:16" ht="15.6" customHeight="1" x14ac:dyDescent="0.2">
      <c r="A213" s="67"/>
      <c r="B213" s="67"/>
      <c r="C213" s="67"/>
      <c r="D213" s="67"/>
      <c r="E213" s="67"/>
      <c r="F213" s="29">
        <f>SUM(F195:F212)</f>
        <v>960.58999999999992</v>
      </c>
      <c r="G213" s="29">
        <f>SUM(G195:G212)</f>
        <v>2771.6175000000007</v>
      </c>
      <c r="H213" s="29">
        <f>SUM(H195:H212)</f>
        <v>0</v>
      </c>
      <c r="I213" s="29">
        <f>SUM(I195:I212)</f>
        <v>2771.6175000000007</v>
      </c>
      <c r="J213" s="29"/>
      <c r="K213" s="29">
        <f>SUM(K195:K212)</f>
        <v>1811.0275000000001</v>
      </c>
      <c r="L213" s="29">
        <f>SUM(L195:L212)</f>
        <v>1811.0275000000001</v>
      </c>
      <c r="M213" s="29">
        <f>SUM(M195:M212)</f>
        <v>801.74000000000012</v>
      </c>
      <c r="N213" s="29">
        <f>SUM(N195:N212)</f>
        <v>19.480000000000004</v>
      </c>
      <c r="O213" s="29">
        <f>SUM(O195:O212)</f>
        <v>821.22</v>
      </c>
      <c r="P213" s="29">
        <f>SUM(P195:P212)</f>
        <v>5543.2350000000015</v>
      </c>
    </row>
    <row r="214" spans="1:16" ht="15.6" customHeight="1" x14ac:dyDescent="0.2">
      <c r="F214" s="53"/>
      <c r="G214" s="51"/>
      <c r="H214" s="51"/>
      <c r="I214" s="53"/>
      <c r="J214" s="51"/>
      <c r="K214" s="51"/>
      <c r="L214" s="51"/>
      <c r="M214" s="54"/>
      <c r="N214" s="54"/>
      <c r="O214" s="54"/>
      <c r="P214" s="54"/>
    </row>
    <row r="215" spans="1:16" ht="15.6" customHeight="1" x14ac:dyDescent="0.2">
      <c r="A215" s="5">
        <v>1</v>
      </c>
      <c r="B215" s="3"/>
      <c r="C215" s="3"/>
      <c r="D215" s="3" t="s">
        <v>196</v>
      </c>
      <c r="E215" s="3">
        <v>1</v>
      </c>
      <c r="F215" s="55">
        <v>17.91</v>
      </c>
      <c r="G215" s="56">
        <v>77.27</v>
      </c>
      <c r="H215" s="43">
        <f t="shared" ref="H215:H225" si="55">G215*20%</f>
        <v>15.454000000000001</v>
      </c>
      <c r="I215" s="44">
        <f t="shared" ref="I215:I225" si="56">G215+H215</f>
        <v>92.72399999999999</v>
      </c>
      <c r="J215" s="43">
        <v>20</v>
      </c>
      <c r="K215" s="43">
        <f t="shared" ref="K215:K225" si="57">G215-F215</f>
        <v>59.36</v>
      </c>
      <c r="L215" s="43">
        <f t="shared" ref="L215:L225" si="58">I215-F215</f>
        <v>74.813999999999993</v>
      </c>
      <c r="M215" s="47">
        <v>27.4</v>
      </c>
      <c r="N215" s="47"/>
      <c r="O215" s="45">
        <v>27.4</v>
      </c>
      <c r="P215" s="46">
        <f t="shared" ref="P215:P225" si="59">O215*1620*5%/12</f>
        <v>184.95000000000002</v>
      </c>
    </row>
    <row r="216" spans="1:16" ht="15.6" customHeight="1" x14ac:dyDescent="0.2">
      <c r="A216" s="5">
        <v>2</v>
      </c>
      <c r="B216" s="3"/>
      <c r="C216" s="3"/>
      <c r="D216" s="3" t="s">
        <v>196</v>
      </c>
      <c r="E216" s="3">
        <v>2</v>
      </c>
      <c r="F216" s="55">
        <v>17.670000000000002</v>
      </c>
      <c r="G216" s="56">
        <v>71.319999999999993</v>
      </c>
      <c r="H216" s="43">
        <f t="shared" si="55"/>
        <v>14.263999999999999</v>
      </c>
      <c r="I216" s="44">
        <f t="shared" si="56"/>
        <v>85.583999999999989</v>
      </c>
      <c r="J216" s="43">
        <v>20</v>
      </c>
      <c r="K216" s="43">
        <f t="shared" si="57"/>
        <v>53.649999999999991</v>
      </c>
      <c r="L216" s="43">
        <f t="shared" si="58"/>
        <v>67.913999999999987</v>
      </c>
      <c r="M216" s="47">
        <v>26.8</v>
      </c>
      <c r="N216" s="47"/>
      <c r="O216" s="45">
        <v>26.8</v>
      </c>
      <c r="P216" s="46">
        <f t="shared" si="59"/>
        <v>180.9</v>
      </c>
    </row>
    <row r="217" spans="1:16" ht="15.6" customHeight="1" x14ac:dyDescent="0.2">
      <c r="A217" s="5">
        <v>3</v>
      </c>
      <c r="B217" s="3"/>
      <c r="C217" s="3"/>
      <c r="D217" s="3" t="s">
        <v>196</v>
      </c>
      <c r="E217" s="3">
        <v>3</v>
      </c>
      <c r="F217" s="55">
        <v>22.9</v>
      </c>
      <c r="G217" s="56">
        <v>112.46</v>
      </c>
      <c r="H217" s="43">
        <f t="shared" si="55"/>
        <v>22.492000000000001</v>
      </c>
      <c r="I217" s="44">
        <f t="shared" si="56"/>
        <v>134.952</v>
      </c>
      <c r="J217" s="43">
        <v>20</v>
      </c>
      <c r="K217" s="43">
        <f t="shared" si="57"/>
        <v>89.56</v>
      </c>
      <c r="L217" s="43">
        <f t="shared" si="58"/>
        <v>112.05199999999999</v>
      </c>
      <c r="M217" s="47">
        <v>39.880000000000003</v>
      </c>
      <c r="N217" s="47"/>
      <c r="O217" s="45">
        <v>39.880000000000003</v>
      </c>
      <c r="P217" s="46">
        <f t="shared" si="59"/>
        <v>269.19000000000005</v>
      </c>
    </row>
    <row r="218" spans="1:16" ht="15.6" customHeight="1" x14ac:dyDescent="0.2">
      <c r="A218" s="5">
        <v>4</v>
      </c>
      <c r="B218" s="3"/>
      <c r="C218" s="3"/>
      <c r="D218" s="3" t="s">
        <v>196</v>
      </c>
      <c r="E218" s="3">
        <v>5</v>
      </c>
      <c r="F218" s="55">
        <v>23.05</v>
      </c>
      <c r="G218" s="56">
        <v>113.47</v>
      </c>
      <c r="H218" s="43">
        <f t="shared" si="55"/>
        <v>22.694000000000003</v>
      </c>
      <c r="I218" s="44">
        <f t="shared" si="56"/>
        <v>136.16399999999999</v>
      </c>
      <c r="J218" s="43">
        <v>20</v>
      </c>
      <c r="K218" s="43">
        <f t="shared" si="57"/>
        <v>90.42</v>
      </c>
      <c r="L218" s="43">
        <f t="shared" si="58"/>
        <v>113.11399999999999</v>
      </c>
      <c r="M218" s="47">
        <v>40.24</v>
      </c>
      <c r="N218" s="47"/>
      <c r="O218" s="45">
        <v>40.24</v>
      </c>
      <c r="P218" s="46">
        <f t="shared" si="59"/>
        <v>271.62000000000006</v>
      </c>
    </row>
    <row r="219" spans="1:16" ht="15.6" customHeight="1" x14ac:dyDescent="0.2">
      <c r="A219" s="5">
        <v>5</v>
      </c>
      <c r="B219" s="3"/>
      <c r="C219" s="3"/>
      <c r="D219" s="3" t="s">
        <v>196</v>
      </c>
      <c r="E219" s="3">
        <v>8</v>
      </c>
      <c r="F219" s="55">
        <v>23.13</v>
      </c>
      <c r="G219" s="56">
        <v>113.93</v>
      </c>
      <c r="H219" s="43">
        <f t="shared" si="55"/>
        <v>22.786000000000001</v>
      </c>
      <c r="I219" s="44">
        <f t="shared" si="56"/>
        <v>136.71600000000001</v>
      </c>
      <c r="J219" s="43">
        <v>20</v>
      </c>
      <c r="K219" s="43">
        <f t="shared" si="57"/>
        <v>90.800000000000011</v>
      </c>
      <c r="L219" s="43">
        <f t="shared" si="58"/>
        <v>113.58600000000001</v>
      </c>
      <c r="M219" s="47">
        <v>40.44</v>
      </c>
      <c r="N219" s="47"/>
      <c r="O219" s="45">
        <v>40.44</v>
      </c>
      <c r="P219" s="46">
        <f t="shared" si="59"/>
        <v>272.96999999999997</v>
      </c>
    </row>
    <row r="220" spans="1:16" ht="15.6" customHeight="1" x14ac:dyDescent="0.2">
      <c r="A220" s="5">
        <v>6</v>
      </c>
      <c r="B220" s="3"/>
      <c r="C220" s="3"/>
      <c r="D220" s="3" t="s">
        <v>196</v>
      </c>
      <c r="E220" s="3">
        <v>9</v>
      </c>
      <c r="F220" s="55">
        <v>29.11</v>
      </c>
      <c r="G220" s="56">
        <v>156.19999999999999</v>
      </c>
      <c r="H220" s="43">
        <f t="shared" si="55"/>
        <v>31.24</v>
      </c>
      <c r="I220" s="44">
        <f t="shared" si="56"/>
        <v>187.44</v>
      </c>
      <c r="J220" s="43">
        <v>20</v>
      </c>
      <c r="K220" s="43">
        <f t="shared" si="57"/>
        <v>127.08999999999999</v>
      </c>
      <c r="L220" s="43">
        <f t="shared" si="58"/>
        <v>158.32999999999998</v>
      </c>
      <c r="M220" s="47">
        <v>55.39</v>
      </c>
      <c r="N220" s="47"/>
      <c r="O220" s="45">
        <v>55.39</v>
      </c>
      <c r="P220" s="46">
        <f t="shared" si="59"/>
        <v>373.88249999999999</v>
      </c>
    </row>
    <row r="221" spans="1:16" ht="15.6" customHeight="1" x14ac:dyDescent="0.2">
      <c r="A221" s="5">
        <v>7</v>
      </c>
      <c r="B221" s="3"/>
      <c r="C221" s="3"/>
      <c r="D221" s="3" t="s">
        <v>196</v>
      </c>
      <c r="E221" s="3">
        <v>11</v>
      </c>
      <c r="F221" s="55">
        <v>17.670000000000002</v>
      </c>
      <c r="G221" s="56">
        <v>71.319999999999993</v>
      </c>
      <c r="H221" s="43">
        <f t="shared" si="55"/>
        <v>14.263999999999999</v>
      </c>
      <c r="I221" s="44">
        <f t="shared" si="56"/>
        <v>85.583999999999989</v>
      </c>
      <c r="J221" s="43">
        <v>20</v>
      </c>
      <c r="K221" s="43">
        <f t="shared" si="57"/>
        <v>53.649999999999991</v>
      </c>
      <c r="L221" s="43">
        <f t="shared" si="58"/>
        <v>67.913999999999987</v>
      </c>
      <c r="M221" s="47">
        <v>26.8</v>
      </c>
      <c r="N221" s="47"/>
      <c r="O221" s="45">
        <v>26.8</v>
      </c>
      <c r="P221" s="46">
        <f t="shared" si="59"/>
        <v>180.9</v>
      </c>
    </row>
    <row r="222" spans="1:16" ht="15.6" customHeight="1" x14ac:dyDescent="0.2">
      <c r="A222" s="6">
        <v>8</v>
      </c>
      <c r="B222" s="3"/>
      <c r="C222" s="3"/>
      <c r="D222" s="3" t="s">
        <v>196</v>
      </c>
      <c r="E222" s="3">
        <v>12</v>
      </c>
      <c r="F222" s="57">
        <v>22.9</v>
      </c>
      <c r="G222" s="56">
        <v>112.46</v>
      </c>
      <c r="H222" s="43">
        <f t="shared" si="55"/>
        <v>22.492000000000001</v>
      </c>
      <c r="I222" s="44">
        <f t="shared" si="56"/>
        <v>134.952</v>
      </c>
      <c r="J222" s="43">
        <v>20</v>
      </c>
      <c r="K222" s="43">
        <f t="shared" si="57"/>
        <v>89.56</v>
      </c>
      <c r="L222" s="43">
        <f t="shared" si="58"/>
        <v>112.05199999999999</v>
      </c>
      <c r="M222" s="47">
        <v>39.880000000000003</v>
      </c>
      <c r="N222" s="47"/>
      <c r="O222" s="45">
        <v>39.880000000000003</v>
      </c>
      <c r="P222" s="46">
        <f t="shared" si="59"/>
        <v>269.19000000000005</v>
      </c>
    </row>
    <row r="223" spans="1:16" ht="15.6" customHeight="1" x14ac:dyDescent="0.2">
      <c r="A223" s="6">
        <v>9</v>
      </c>
      <c r="B223" s="3"/>
      <c r="C223" s="3"/>
      <c r="D223" s="3" t="s">
        <v>196</v>
      </c>
      <c r="E223" s="3">
        <v>14</v>
      </c>
      <c r="F223" s="57">
        <v>23.05</v>
      </c>
      <c r="G223" s="56">
        <v>113.47</v>
      </c>
      <c r="H223" s="43">
        <f t="shared" si="55"/>
        <v>22.694000000000003</v>
      </c>
      <c r="I223" s="44">
        <f t="shared" si="56"/>
        <v>136.16399999999999</v>
      </c>
      <c r="J223" s="43">
        <v>20</v>
      </c>
      <c r="K223" s="43">
        <f t="shared" si="57"/>
        <v>90.42</v>
      </c>
      <c r="L223" s="43">
        <f t="shared" si="58"/>
        <v>113.11399999999999</v>
      </c>
      <c r="M223" s="47">
        <v>40.24</v>
      </c>
      <c r="N223" s="47"/>
      <c r="O223" s="45">
        <v>40.24</v>
      </c>
      <c r="P223" s="46">
        <f t="shared" si="59"/>
        <v>271.62000000000006</v>
      </c>
    </row>
    <row r="224" spans="1:16" ht="15.6" customHeight="1" x14ac:dyDescent="0.2">
      <c r="A224" s="6">
        <v>10</v>
      </c>
      <c r="B224" s="3"/>
      <c r="C224" s="3"/>
      <c r="D224" s="3" t="s">
        <v>196</v>
      </c>
      <c r="E224" s="3">
        <v>17</v>
      </c>
      <c r="F224" s="57">
        <v>23.13</v>
      </c>
      <c r="G224" s="56">
        <v>113.93</v>
      </c>
      <c r="H224" s="43">
        <f t="shared" si="55"/>
        <v>22.786000000000001</v>
      </c>
      <c r="I224" s="44">
        <f t="shared" si="56"/>
        <v>136.71600000000001</v>
      </c>
      <c r="J224" s="43">
        <v>20</v>
      </c>
      <c r="K224" s="43">
        <f t="shared" si="57"/>
        <v>90.800000000000011</v>
      </c>
      <c r="L224" s="43">
        <f t="shared" si="58"/>
        <v>113.58600000000001</v>
      </c>
      <c r="M224" s="47">
        <v>40.44</v>
      </c>
      <c r="N224" s="47"/>
      <c r="O224" s="45">
        <v>40.44</v>
      </c>
      <c r="P224" s="46">
        <f t="shared" si="59"/>
        <v>272.96999999999997</v>
      </c>
    </row>
    <row r="225" spans="1:16" ht="15.6" customHeight="1" x14ac:dyDescent="0.2">
      <c r="A225" s="6">
        <v>11</v>
      </c>
      <c r="B225" s="3"/>
      <c r="C225" s="3"/>
      <c r="D225" s="3" t="s">
        <v>196</v>
      </c>
      <c r="E225" s="3">
        <v>19</v>
      </c>
      <c r="F225" s="58">
        <v>17.91</v>
      </c>
      <c r="G225" s="59">
        <v>77.27</v>
      </c>
      <c r="H225" s="43">
        <f t="shared" si="55"/>
        <v>15.454000000000001</v>
      </c>
      <c r="I225" s="44">
        <f t="shared" si="56"/>
        <v>92.72399999999999</v>
      </c>
      <c r="J225" s="43">
        <v>20</v>
      </c>
      <c r="K225" s="43">
        <f t="shared" si="57"/>
        <v>59.36</v>
      </c>
      <c r="L225" s="43">
        <f t="shared" si="58"/>
        <v>74.813999999999993</v>
      </c>
      <c r="M225" s="47">
        <v>27.4</v>
      </c>
      <c r="N225" s="47"/>
      <c r="O225" s="45">
        <v>27.4</v>
      </c>
      <c r="P225" s="46">
        <f t="shared" si="59"/>
        <v>184.95000000000002</v>
      </c>
    </row>
    <row r="226" spans="1:16" ht="15.6" customHeight="1" x14ac:dyDescent="0.2">
      <c r="F226" s="60">
        <f>SUM(F215:F225)</f>
        <v>238.43</v>
      </c>
      <c r="G226" s="60">
        <f>SUM(G215:G225)</f>
        <v>1133.1000000000001</v>
      </c>
      <c r="H226" s="60">
        <f t="shared" ref="H226:O226" si="60">SUM(H215:H225)</f>
        <v>226.62</v>
      </c>
      <c r="I226" s="60">
        <f t="shared" si="60"/>
        <v>1359.7199999999996</v>
      </c>
      <c r="J226" s="60"/>
      <c r="K226" s="60">
        <f t="shared" si="60"/>
        <v>894.67</v>
      </c>
      <c r="L226" s="60">
        <f t="shared" si="60"/>
        <v>1121.2900000000002</v>
      </c>
      <c r="M226" s="60">
        <f t="shared" si="60"/>
        <v>404.91</v>
      </c>
      <c r="N226" s="60">
        <f t="shared" si="60"/>
        <v>0</v>
      </c>
      <c r="O226" s="60">
        <f t="shared" si="60"/>
        <v>404.91</v>
      </c>
      <c r="P226" s="60">
        <f t="shared" ref="P226" si="61">SUM(P215:P225)</f>
        <v>2733.1424999999999</v>
      </c>
    </row>
    <row r="227" spans="1:16" ht="15.6" customHeight="1" x14ac:dyDescent="0.2">
      <c r="A227" s="10"/>
      <c r="B227" s="10"/>
      <c r="C227" s="10"/>
      <c r="D227" s="10"/>
      <c r="E227" s="10"/>
      <c r="F227" s="31"/>
      <c r="G227" s="32"/>
      <c r="H227" s="32"/>
      <c r="I227" s="31"/>
      <c r="J227" s="32"/>
      <c r="K227" s="32"/>
      <c r="L227" s="32"/>
      <c r="M227" s="4"/>
      <c r="N227" s="4"/>
      <c r="O227" s="4"/>
      <c r="P227" s="4"/>
    </row>
    <row r="228" spans="1:16" ht="15.6" customHeight="1" x14ac:dyDescent="0.2">
      <c r="A228" s="61"/>
      <c r="B228" s="61"/>
      <c r="C228" s="61"/>
      <c r="D228" s="61"/>
      <c r="E228" s="61"/>
      <c r="F228" s="61"/>
      <c r="G228" s="61"/>
      <c r="H228" s="61"/>
      <c r="I228" s="61"/>
      <c r="J228" s="61"/>
      <c r="K228" s="61"/>
      <c r="L228" s="62"/>
      <c r="M228"/>
    </row>
    <row r="229" spans="1:16" ht="96" customHeight="1" x14ac:dyDescent="0.2">
      <c r="A229" s="25" t="s">
        <v>2</v>
      </c>
      <c r="B229" s="11" t="s">
        <v>3</v>
      </c>
      <c r="C229" s="11" t="s">
        <v>4</v>
      </c>
      <c r="D229" s="11" t="s">
        <v>5</v>
      </c>
      <c r="E229" s="11" t="s">
        <v>6</v>
      </c>
      <c r="F229" s="26" t="s">
        <v>7</v>
      </c>
      <c r="G229" s="11" t="s">
        <v>199</v>
      </c>
      <c r="H229" s="11" t="s">
        <v>197</v>
      </c>
      <c r="I229" s="11" t="s">
        <v>9</v>
      </c>
      <c r="J229" s="11"/>
      <c r="K229" s="27" t="s">
        <v>11</v>
      </c>
      <c r="L229" s="27" t="s">
        <v>12</v>
      </c>
      <c r="M229" s="10"/>
      <c r="N229" s="10"/>
      <c r="O229" s="10"/>
      <c r="P229" s="10"/>
    </row>
    <row r="230" spans="1:16" ht="15.6" customHeight="1" x14ac:dyDescent="0.2">
      <c r="A230" s="10"/>
      <c r="B230" s="10"/>
      <c r="C230" s="28" t="s">
        <v>198</v>
      </c>
      <c r="D230" s="28"/>
      <c r="E230" s="28"/>
      <c r="F230" s="29">
        <f>F193+F213+F226</f>
        <v>11202.809999999996</v>
      </c>
      <c r="G230" s="29">
        <f>G193+G213+G226</f>
        <v>18535.957499999997</v>
      </c>
      <c r="H230" s="29">
        <f>H193+H213+H226</f>
        <v>3152.8679999999995</v>
      </c>
      <c r="I230" s="29">
        <f>I193+I213+I226</f>
        <v>21688.825499999999</v>
      </c>
      <c r="J230" s="30"/>
      <c r="K230" s="29">
        <f>K193+K213+K226</f>
        <v>7333.1475</v>
      </c>
      <c r="L230" s="29">
        <f>L193+L213+L226</f>
        <v>10486.015500000001</v>
      </c>
      <c r="M230" s="29">
        <f>M193+M213+M226</f>
        <v>10369.840000000006</v>
      </c>
      <c r="N230" s="29">
        <f>N193+N213+N226</f>
        <v>510.68999999999988</v>
      </c>
      <c r="O230" s="29">
        <f>O193+O213+O226</f>
        <v>10880.529999999999</v>
      </c>
      <c r="P230" s="29">
        <f>P193+P213+P226</f>
        <v>73443.577500000014</v>
      </c>
    </row>
    <row r="233" spans="1:16" ht="15.6" customHeight="1" x14ac:dyDescent="0.2">
      <c r="A233" s="38"/>
      <c r="D233" t="s">
        <v>200</v>
      </c>
    </row>
    <row r="234" spans="1:16" ht="33.75" customHeight="1" x14ac:dyDescent="0.2"/>
    <row r="235" spans="1:16" customFormat="1" ht="69" customHeight="1" x14ac:dyDescent="0.2">
      <c r="F235" s="7"/>
      <c r="M235" s="1"/>
      <c r="N235" s="1"/>
      <c r="O235" s="1"/>
      <c r="P235" s="1"/>
    </row>
    <row r="236" spans="1:16" customFormat="1" ht="66.75" customHeight="1" x14ac:dyDescent="0.2">
      <c r="F236" s="7"/>
      <c r="M236" s="1"/>
      <c r="N236" s="1"/>
      <c r="O236" s="1"/>
      <c r="P236" s="1"/>
    </row>
  </sheetData>
  <sheetProtection selectLockedCells="1" selectUnlockedCells="1"/>
  <sortState xmlns:xlrd2="http://schemas.microsoft.com/office/spreadsheetml/2017/richdata2" ref="A196:R212">
    <sortCondition ref="D196:D212"/>
  </sortState>
  <mergeCells count="2">
    <mergeCell ref="A228:L228"/>
    <mergeCell ref="A1:L1"/>
  </mergeCells>
  <pageMargins left="0.23622047244094491" right="0.23622047244094491" top="0.74803149606299213" bottom="0.74803149606299213" header="0.31496062992125984" footer="0.31496062992125984"/>
  <pageSetup paperSize="9" firstPageNumber="0" fitToHeight="0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983F3F4AE832E140984FAD5288D6EA16" ma:contentTypeVersion="6" ma:contentTypeDescription="Umožňuje vytvoriť nový dokument." ma:contentTypeScope="" ma:versionID="88a71070445ddee86ae41faa02f88e70">
  <xsd:schema xmlns:xsd="http://www.w3.org/2001/XMLSchema" xmlns:xs="http://www.w3.org/2001/XMLSchema" xmlns:p="http://schemas.microsoft.com/office/2006/metadata/properties" xmlns:ns2="0a4b6aee-9734-4038-ab79-0abcf189e17b" xmlns:ns3="50bbf609-99a7-4ceb-943e-9947d904738d" targetNamespace="http://schemas.microsoft.com/office/2006/metadata/properties" ma:root="true" ma:fieldsID="e46110dfd912d8acad0ba704144540e7" ns2:_="" ns3:_="">
    <xsd:import namespace="0a4b6aee-9734-4038-ab79-0abcf189e17b"/>
    <xsd:import namespace="50bbf609-99a7-4ceb-943e-9947d904738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a4b6aee-9734-4038-ab79-0abcf189e17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bbf609-99a7-4ceb-943e-9947d904738d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Zdieľa sa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Zdieľané s podrobnosťa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43909C4-4765-45D2-95EB-02E645650AEF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5F1E685-8F27-4B1F-9703-9185ADF35F0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6C2164BF-05F3-4A00-AA3F-AD58C975B04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a4b6aee-9734-4038-ab79-0abcf189e17b"/>
    <ds:schemaRef ds:uri="50bbf609-99a7-4ceb-943e-9947d904738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Sumár</vt:lpstr>
      <vt:lpstr>Sumár!Oblasť_tlače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ivana.koremova</dc:creator>
  <cp:keywords/>
  <dc:description/>
  <cp:lastModifiedBy>Kmecová, Slavka</cp:lastModifiedBy>
  <cp:revision/>
  <cp:lastPrinted>2026-01-22T11:31:41Z</cp:lastPrinted>
  <dcterms:created xsi:type="dcterms:W3CDTF">2023-01-16T08:48:28Z</dcterms:created>
  <dcterms:modified xsi:type="dcterms:W3CDTF">2026-01-22T11:35:35Z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0x010100983F3F4AE832E140984FAD5288D6EA16</vt:lpwstr>
  </property>
</Properties>
</file>